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TAP" sheetId="1" r:id="rId4"/>
    <sheet name="KONTRAK" sheetId="2" r:id="rId5"/>
    <sheet name="HARIAN" sheetId="3" r:id="rId6"/>
  </sheets>
  <definedNames>
    <definedName name="_xlnm._FilterDatabase" localSheetId="0" hidden="1">'TETAP'!$A$10:$AY$10</definedName>
    <definedName name="_xlnm.Print_Titles" localSheetId="0">'TETAP'!$8:$10</definedName>
    <definedName name="_xlnm.Print_Area" localSheetId="0">'TETAP'!$A$3:$AO$110</definedName>
    <definedName name="_xlnm._FilterDatabase" localSheetId="1" hidden="1">'KONTRAK'!$A$10:$AY$10</definedName>
    <definedName name="_xlnm.Print_Titles" localSheetId="1">'KONTRAK'!$8:$10</definedName>
    <definedName name="_xlnm.Print_Area" localSheetId="1">'KONTRAK'!$A$3:$AO$339</definedName>
    <definedName name="_xlnm._FilterDatabase" localSheetId="2" hidden="1">'HARIAN'!$A$10:$AY$10</definedName>
    <definedName name="_xlnm.Print_Titles" localSheetId="2">'HARIAN'!$8:$10</definedName>
    <definedName name="_xlnm.Print_Area" localSheetId="2">'HARIAN'!$A$3:$AO$22</definedName>
  </definedNames>
  <calcPr calcId="999999" calcMode="auto" calcCompleted="0" fullCalcOnLoad="1" forceFullCalc="1"/>
</workbook>
</file>

<file path=xl/comments1.xml><?xml version="1.0" encoding="utf-8"?>
<comments xmlns="http://schemas.openxmlformats.org/spreadsheetml/2006/main">
  <authors>
    <author>Author</author>
  </authors>
  <commentList>
    <comment ref="AL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PPh21 nonaktif pada setting profil bulan ini.</t>
        </r>
      </text>
    </comment>
  </commentList>
</comments>
</file>

<file path=xl/comments2.xml><?xml version="1.0" encoding="utf-8"?>
<comments xmlns="http://schemas.openxmlformats.org/spreadsheetml/2006/main">
  <authors>
    <author>Author</author>
  </authors>
  <commentList>
    <comment ref="AL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PPh21 nonaktif pada setting profil bulan ini.</t>
        </r>
      </text>
    </comment>
  </commentList>
</comments>
</file>

<file path=xl/comments3.xml><?xml version="1.0" encoding="utf-8"?>
<comments xmlns="http://schemas.openxmlformats.org/spreadsheetml/2006/main">
  <authors>
    <author>Author</author>
  </authors>
  <commentList>
    <comment ref="AL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PPh21 nonaktif pada setting profil bulan ini.</t>
        </r>
      </text>
    </comment>
  </commentList>
</comments>
</file>

<file path=xl/sharedStrings.xml><?xml version="1.0" encoding="utf-8"?>
<sst xmlns="http://schemas.openxmlformats.org/spreadsheetml/2006/main" uniqueCount="1151">
  <si>
    <t>3672050801710004</t>
  </si>
  <si>
    <t>Link. Martapura RT/RW 002/003 Masigit Jombang - Cilegon</t>
  </si>
  <si>
    <t>Normal</t>
  </si>
  <si>
    <t>K/3</t>
  </si>
  <si>
    <t>L</t>
  </si>
  <si>
    <t>Tetap</t>
  </si>
  <si>
    <t>MANAGER BUSINESS &amp; DEVELOPMENT</t>
  </si>
  <si>
    <t>Sabihis</t>
  </si>
  <si>
    <t>3525162005740003</t>
  </si>
  <si>
    <t>Gub. Suryo 11-D/04 RT/RW 004/005 Kel/Desa Tlogopojok Kec. Gresik - Gresik</t>
  </si>
  <si>
    <t>FITTER</t>
  </si>
  <si>
    <t>Urip Suhadi</t>
  </si>
  <si>
    <t>3525041705850002</t>
  </si>
  <si>
    <t>Samirplapan RT/RW 002/001 Duduk Sampeyan - Gresik</t>
  </si>
  <si>
    <t>K/2</t>
  </si>
  <si>
    <t>Sunari</t>
  </si>
  <si>
    <t>3525050404730006</t>
  </si>
  <si>
    <t>Bendungan,RT/RW 004/001 Duduk Sampeyan - Gresik</t>
  </si>
  <si>
    <t>SUPERVISOR</t>
  </si>
  <si>
    <t>Abdul Rouf</t>
  </si>
  <si>
    <t>3525100810710002</t>
  </si>
  <si>
    <t>Morobakung RT/RW 003/001 Kel/Desa Morobakung Kec. Manyar - Gresik</t>
  </si>
  <si>
    <t>FITTER FOREMAN</t>
  </si>
  <si>
    <t>Abdul Kholiq</t>
  </si>
  <si>
    <t>3524262006740001</t>
  </si>
  <si>
    <t>Dukuh RT/RW 001/003 Dukuh Tunggal Glagah - Lamongan</t>
  </si>
  <si>
    <t>K/1</t>
  </si>
  <si>
    <t>WELDER GTAW</t>
  </si>
  <si>
    <t>Nurkhan</t>
  </si>
  <si>
    <t>3525040304770001</t>
  </si>
  <si>
    <t>Pundut RT/RW 001/001 Kel/Desa Pundut Trate Kec. Benjeng - Gresik</t>
  </si>
  <si>
    <t>Muslikan</t>
  </si>
  <si>
    <t>3525101609720002</t>
  </si>
  <si>
    <t>Ds. Gulan RT/RW 010/005 Kel/Desa Karangrejo Kec. Manyar - Gresik</t>
  </si>
  <si>
    <t>WELDER FCAW</t>
  </si>
  <si>
    <t>Muhammad Muhajirin</t>
  </si>
  <si>
    <t>3525052504810002</t>
  </si>
  <si>
    <t>Samirplapan RT/RW 003/001 Samirplapan Duduk Sampeyan - Gresik</t>
  </si>
  <si>
    <t>Khoirur Roziqin</t>
  </si>
  <si>
    <t>3525042307790002</t>
  </si>
  <si>
    <t>Pundut RT/TW 003/001 Kel/Desa Punduttrate Kec. Benjeng - Gresik</t>
  </si>
  <si>
    <t>SUPERVISOR RIGGER</t>
  </si>
  <si>
    <t>Junaedi</t>
  </si>
  <si>
    <t>3525161502770123</t>
  </si>
  <si>
    <t>JL. Gubernur Suryo No.279 RT/RW 003/006 Tlogo Pojok - Gresik</t>
  </si>
  <si>
    <t>SUPERINTENDENT</t>
  </si>
  <si>
    <t>Juhar Gunawan</t>
  </si>
  <si>
    <t>3525051205800003</t>
  </si>
  <si>
    <t>Tumapel RT/RW 001/001 Tumapel Duduksampeyan - Gresik</t>
  </si>
  <si>
    <t>WELDER FOREMAN</t>
  </si>
  <si>
    <t>Agus Purnomo</t>
  </si>
  <si>
    <t>3525110108730002</t>
  </si>
  <si>
    <t>Kandangan RT/RW 002/002 Kel/Desa Kandangan Kec. Cerme - Gresik</t>
  </si>
  <si>
    <t>Agus</t>
  </si>
  <si>
    <t>3524261303810001</t>
  </si>
  <si>
    <t>Sudimoro RT/RW 001/001 Kel/Desa Mendogo Kec. Glagah - Lamongan</t>
  </si>
  <si>
    <t>Hadi Ismanto</t>
  </si>
  <si>
    <t>3524270502820001</t>
  </si>
  <si>
    <t>Banjangan Rt 1 Rw 5 Tambakmenjangan Sarirejo Lamongan</t>
  </si>
  <si>
    <t>SITE COORDINATOR</t>
  </si>
  <si>
    <t>Anshori</t>
  </si>
  <si>
    <t>3524071905830003</t>
  </si>
  <si>
    <t>Randuboto RT/RW 001/004 Kel/Desa Randuboto Kec. Sidayu - Gresik</t>
  </si>
  <si>
    <t>TK/2</t>
  </si>
  <si>
    <t>Sutompo</t>
  </si>
  <si>
    <t>3525051006860001</t>
  </si>
  <si>
    <t>jl. wahidin sh. randuagung kebomas gresik</t>
  </si>
  <si>
    <t>Muhammad Faris</t>
  </si>
  <si>
    <t>3525050610820001</t>
  </si>
  <si>
    <t>Balongpanggang RT/RW 002/003 Balongpanggang - Gresik</t>
  </si>
  <si>
    <t>K/0</t>
  </si>
  <si>
    <t>JUNIOR SUPERVISOR</t>
  </si>
  <si>
    <t>Iswanto</t>
  </si>
  <si>
    <t>3525052907820001</t>
  </si>
  <si>
    <t>Sumengko RT/RW 003/001 Sumengko Duduksampeyan - Gresik</t>
  </si>
  <si>
    <t>Fuad</t>
  </si>
  <si>
    <t>3525100309850002</t>
  </si>
  <si>
    <t>Dusun Kuti RT/RW 007/002 Kel/Desa Leran Kec. Manyar - Gresik</t>
  </si>
  <si>
    <t>TK/1</t>
  </si>
  <si>
    <t>Chasib Chasbi</t>
  </si>
  <si>
    <t>3524171006830002</t>
  </si>
  <si>
    <t>kedangean RT/RW 005/002 Surabayan Sukodadi - Lamongan</t>
  </si>
  <si>
    <t>Agus Priyanto</t>
  </si>
  <si>
    <t>3525052001860001</t>
  </si>
  <si>
    <t>Jatirembe RT/RW 009/002 Kel/Desa Jatirembe Kec. Benjeng - Gresik</t>
  </si>
  <si>
    <t>Achmad Mujiono</t>
  </si>
  <si>
    <t>3524141002890007</t>
  </si>
  <si>
    <t>kranji rt/rw 002/005 kel/desa kranji kec. paciran - lamongan</t>
  </si>
  <si>
    <t>MANAGER MAINTENANCE</t>
  </si>
  <si>
    <t>Rian Wahyu Dian</t>
  </si>
  <si>
    <t>3524243006860003</t>
  </si>
  <si>
    <t>Wedeng RT/RW 002/003 Kel/Desa Sukorejo, Karangbinangun - Lamongan</t>
  </si>
  <si>
    <t>Sumarianto</t>
  </si>
  <si>
    <t>3524273008770001</t>
  </si>
  <si>
    <t>Gempolpayung RT/RW 001/004 Kel/Desa Gempoltukmloko Kec. Sarirejo - Lamongan</t>
  </si>
  <si>
    <t>Rifa`i</t>
  </si>
  <si>
    <t>3525101805740004</t>
  </si>
  <si>
    <t>Betoyokauman RT/RW 001/001 Kel/Desa Betoyokauman Kec. Manyar - Gresik</t>
  </si>
  <si>
    <t>Mohamad Zainuri</t>
  </si>
  <si>
    <t>3525051408840003</t>
  </si>
  <si>
    <t>Wonokerto RT/RW 001/001 Wonokerto Dukun - Gresik</t>
  </si>
  <si>
    <t>Moh. Hadi</t>
  </si>
  <si>
    <t>3525120201800001</t>
  </si>
  <si>
    <t>Jl. Gubernur Suryo 178 RT/RW 001/006 Kel/Desa Tlogopojok Kec. Gresik - Gresik</t>
  </si>
  <si>
    <t>Khoirur Rozikin</t>
  </si>
  <si>
    <t>3525102512720005</t>
  </si>
  <si>
    <t>Jl. Intan I/40 PPS RT/RW 005/013 Kel/Desa Suci Kec. Manyar - Gresik</t>
  </si>
  <si>
    <t>Agus Zunaidi</t>
  </si>
  <si>
    <t>3525042001910002</t>
  </si>
  <si>
    <t>Dsn. Pundut RT/RW 001/001 Pundut Trate Benjeng-Gresik</t>
  </si>
  <si>
    <t>Mohammad Sahri</t>
  </si>
  <si>
    <t>3524271009890001</t>
  </si>
  <si>
    <t>Panjunan RT/RW 001/001 Kel/Desa Panjunan Kec. Duduksampeyan - Gresik</t>
  </si>
  <si>
    <t>Imam Syafi`i</t>
  </si>
  <si>
    <t>3525102410770003</t>
  </si>
  <si>
    <t>Suci RT/RW 003/005 Kel/Desa Suci Kec. Manyar - Gresik</t>
  </si>
  <si>
    <t>H. Syaifuddin ( SPV )</t>
  </si>
  <si>
    <t>3525052704770001</t>
  </si>
  <si>
    <t>Wates RT/RW 001/003, Kel/Desa Pandanan Kec. Duduksampeyan - Gresik</t>
  </si>
  <si>
    <t>Arifin (Mtc)</t>
  </si>
  <si>
    <t>3525050302920002</t>
  </si>
  <si>
    <t>Sumengko RT/RW 007/003 Kel/Desa Sumengko Kec. Duduksampeyan - Gresik</t>
  </si>
  <si>
    <t>TK/0</t>
  </si>
  <si>
    <t>Akhmad Nasikh</t>
  </si>
  <si>
    <t>3525090612830003</t>
  </si>
  <si>
    <t>Randuboto, RT/RW 001/004 Kel/Desa Randuboto Kec.Sedayu - Gresik</t>
  </si>
  <si>
    <t>Abdullah Wasi`an</t>
  </si>
  <si>
    <t>1750030312720003</t>
  </si>
  <si>
    <t>Jl. Ruby PPS RT/RW 001/021 Kel/Desa Suci Kec. Manyar - Gresik</t>
  </si>
  <si>
    <t>HELPER HRD</t>
  </si>
  <si>
    <t>Ngatemin</t>
  </si>
  <si>
    <t>3578152705820001</t>
  </si>
  <si>
    <t>Dupak Bandarejo 4/1-b RT/RW 011/003 Dupak Krembangan - Surabaya</t>
  </si>
  <si>
    <t>WAREHOUSE</t>
  </si>
  <si>
    <t>Ares Setiawan</t>
  </si>
  <si>
    <t>3521121506760004</t>
  </si>
  <si>
    <t>Kenongorejo RT/RW 002/004 Kel/Desa Sekar Putuh Kec. Widodaren - Ngawi</t>
  </si>
  <si>
    <t>DRIVER</t>
  </si>
  <si>
    <t>Sudarno</t>
  </si>
  <si>
    <t>3578050410930001</t>
  </si>
  <si>
    <t>Dinoyo Alun-alun RT/RW 001/005 Kel/Desa Keputran Kec. Tegalsari â€“ Surabaya</t>
  </si>
  <si>
    <t>Oky Tegar Biniar</t>
  </si>
  <si>
    <t>3525103003730005</t>
  </si>
  <si>
    <t>Perum Banjarsari Asri Gg X11/12 RT002/RW001 Cerme - Gresik</t>
  </si>
  <si>
    <t>QUALITY CONTROL</t>
  </si>
  <si>
    <t>Muhajir</t>
  </si>
  <si>
    <t>3525103006710025</t>
  </si>
  <si>
    <t>Pejangganan RT/TW 002/001 Kel/Desa Pejangganan Kec. Manyar - Gresik</t>
  </si>
  <si>
    <t>MECHANIC ENGINEERING</t>
  </si>
  <si>
    <t>Sujono</t>
  </si>
  <si>
    <t>6402142212960002</t>
  </si>
  <si>
    <t>Jl. Ky. Sahlan 3 No. 16 RT/RW 002/003 Manyarejo Manyar - Gresik</t>
  </si>
  <si>
    <t>MANAGER CONSTRUCTION</t>
  </si>
  <si>
    <t>Roy Abdul Rahman</t>
  </si>
  <si>
    <t>3578263004800003</t>
  </si>
  <si>
    <t>Mulyorejo selatan baru no. 60 RT/RW 003/012 Manyar Sabrangan Mulyorejo - Surabaya</t>
  </si>
  <si>
    <t>MANAGER PROJECT</t>
  </si>
  <si>
    <t>Rindra Aribawa</t>
  </si>
  <si>
    <t>3525101503940001</t>
  </si>
  <si>
    <t>Jangkang Asri Kuti, RT/RW 013/002 Leran Manyar - Gresik</t>
  </si>
  <si>
    <t>ENGINEERING INSTRUMENT</t>
  </si>
  <si>
    <t>Muchammad Farid Hidayat</t>
  </si>
  <si>
    <t>3513153101000001</t>
  </si>
  <si>
    <t>Dusun Kembang RT/RW 001/001 Seboroh Krejengan - Probolinggo</t>
  </si>
  <si>
    <t>CIVIL ENGINEERING</t>
  </si>
  <si>
    <t>Mochamad Hasan Sarmada</t>
  </si>
  <si>
    <t>3522241003920002</t>
  </si>
  <si>
    <t>Perumahan Taman Bungah Indah Blok AA No. 9 RT/RW 010/004 Kisik Bungah - Gresik</t>
  </si>
  <si>
    <t>M. Jannatun Na`im</t>
  </si>
  <si>
    <t>3578061607810006</t>
  </si>
  <si>
    <t>Simo Sidomulyo I/27 RT/RW 007/016 Petemon Sawahan - Surabaya</t>
  </si>
  <si>
    <t>MANAGER QA/QC</t>
  </si>
  <si>
    <t>Irfan Apandi</t>
  </si>
  <si>
    <t>3525110809950001</t>
  </si>
  <si>
    <t>Cerme Kidul RT/RW 001/002 Cerme Kidul Cerme - Gresik</t>
  </si>
  <si>
    <t>SITE ENGINNERING</t>
  </si>
  <si>
    <t>Imam Mushofi</t>
  </si>
  <si>
    <t>3572021308900002</t>
  </si>
  <si>
    <t>Pacar Kembang 5-B-1/8 RT/RW 009/007 Pacarkembang Tambak Sari - Surabaya</t>
  </si>
  <si>
    <t>MANAGER ENGINEERING</t>
  </si>
  <si>
    <t>Helmi Dadang Ardiansyah</t>
  </si>
  <si>
    <t>3578113001910003</t>
  </si>
  <si>
    <t>Sidotopo Wetan 70 RT/RW 003/012 Simokerto Simokerto - Surabaya</t>
  </si>
  <si>
    <t>Hardimas Yanu Satriyo</t>
  </si>
  <si>
    <t>3524212310840003</t>
  </si>
  <si>
    <t>Gabus RT/RW 008/002 Kel/Desa Tambakploso Kec.Turi - Lamongan</t>
  </si>
  <si>
    <t>Koordinator Operasional</t>
  </si>
  <si>
    <t>Varis Setiyawan</t>
  </si>
  <si>
    <t>3525165012900002</t>
  </si>
  <si>
    <t>Jetek RT/RW 007/003 Sumari Duduksampeyan - Gresik</t>
  </si>
  <si>
    <t>P</t>
  </si>
  <si>
    <t>CHIEF FINANCE ACCOUNTING</t>
  </si>
  <si>
    <t>Siti Chanifah</t>
  </si>
  <si>
    <t>3524260310810001</t>
  </si>
  <si>
    <t>Pedurungan RT/RW 001/002 Kel/Desa Dukuhtunggal Kec. Glagah - Lamongan</t>
  </si>
  <si>
    <t>All In</t>
  </si>
  <si>
    <t>IT</t>
  </si>
  <si>
    <t>Muhammad Jazuli Ismail</t>
  </si>
  <si>
    <t>3524264606910002</t>
  </si>
  <si>
    <t>Bandung RT/RW 001/003 Bapuhbandung Glagah - Lamongan</t>
  </si>
  <si>
    <t>ASSISTEN DIREKTUR UTAMA</t>
  </si>
  <si>
    <t>Lindawati</t>
  </si>
  <si>
    <t>3525092210930021</t>
  </si>
  <si>
    <t>Perumahan kaliber 2 blok p-05 kalikapas sidomukti lamongan</t>
  </si>
  <si>
    <t>Khoirul Zakariyah</t>
  </si>
  <si>
    <t>3517094503980007</t>
  </si>
  <si>
    <t>Pulo Kulon Gg. Dahlia RT/RW 006/005 Pulo Lor Jombang - Jombang</t>
  </si>
  <si>
    <t>QHSE</t>
  </si>
  <si>
    <t>Innaha Ilma Wardaya</t>
  </si>
  <si>
    <t>Masuk: 18 hari</t>
  </si>
  <si>
    <t>3525142710950021</t>
  </si>
  <si>
    <t>Jl. Proklamasi No.87 Sidomoro Kebomas - Gresik</t>
  </si>
  <si>
    <t>STAF GA - LEGAL</t>
  </si>
  <si>
    <t>Fajar Anugrah</t>
  </si>
  <si>
    <t>3525070406820005</t>
  </si>
  <si>
    <t>Tanjungrejo RT/RW 001/012 Kel Pangkahwetan Kec Ujungpangkah Gresik</t>
  </si>
  <si>
    <t>OFFICE BOY</t>
  </si>
  <si>
    <t>Mohammad Zuher</t>
  </si>
  <si>
    <t>3525166107950122</t>
  </si>
  <si>
    <t>Kapten Dulasim XI-H/65 RT/RW 008/002 Kramatinggil Gresik</t>
  </si>
  <si>
    <t>ACCOUNTING</t>
  </si>
  <si>
    <t>Ika Ratna Ningrum</t>
  </si>
  <si>
    <t>PT. HIKARI TEKNOLOGI INDONESIA</t>
  </si>
  <si>
    <t>PERHITUNGAN GAJI KARYAWAN TETAP</t>
  </si>
  <si>
    <t>Periode : 26 Maret 2026 S/D 25 April 2026</t>
  </si>
  <si>
    <t>No</t>
  </si>
  <si>
    <t>No Finger</t>
  </si>
  <si>
    <t>Nama Karyawan</t>
  </si>
  <si>
    <t>Jabatan</t>
  </si>
  <si>
    <t>Kary.</t>
  </si>
  <si>
    <t>Jk</t>
  </si>
  <si>
    <t>Sts</t>
  </si>
  <si>
    <t>Jenis Lembur</t>
  </si>
  <si>
    <t>Jam</t>
  </si>
  <si>
    <t>Masuk</t>
  </si>
  <si>
    <t>HK</t>
  </si>
  <si>
    <t>Total Tidak</t>
  </si>
  <si>
    <t>Hari</t>
  </si>
  <si>
    <t>Kerja</t>
  </si>
  <si>
    <t>GP Perhari</t>
  </si>
  <si>
    <t>Upah</t>
  </si>
  <si>
    <t>Lembur</t>
  </si>
  <si>
    <t>GP</t>
  </si>
  <si>
    <t>Diterima</t>
  </si>
  <si>
    <t>T. Jabatan</t>
  </si>
  <si>
    <t>T. Keahlian</t>
  </si>
  <si>
    <t>Gaji</t>
  </si>
  <si>
    <t>Sebulan</t>
  </si>
  <si>
    <t>Jam Lembur</t>
  </si>
  <si>
    <t>Perhitungan Jam Lembur</t>
  </si>
  <si>
    <t>Total Jam Lembur</t>
  </si>
  <si>
    <t>Total Lembur</t>
  </si>
  <si>
    <t>Koreksi Day</t>
  </si>
  <si>
    <t>Koreksi Jam</t>
  </si>
  <si>
    <t>Total Overtime Koreksi</t>
  </si>
  <si>
    <t>Insentif Project</t>
  </si>
  <si>
    <t>Bpjs Karyawan</t>
  </si>
  <si>
    <t>JHT (2%)</t>
  </si>
  <si>
    <t>JP (1%)</t>
  </si>
  <si>
    <t>JPK (1%)</t>
  </si>
  <si>
    <t>Total BPJS</t>
  </si>
  <si>
    <t>PPh 21 (Nonaktif)</t>
  </si>
  <si>
    <t>Total Potongan</t>
  </si>
  <si>
    <t>Total Gaji</t>
  </si>
  <si>
    <t>Total Diterima</t>
  </si>
  <si>
    <t>Transfer</t>
  </si>
  <si>
    <t>Kasbon</t>
  </si>
  <si>
    <t>Kasbon TH Baru</t>
  </si>
  <si>
    <t>Titipan</t>
  </si>
  <si>
    <t>Pinjaman</t>
  </si>
  <si>
    <t>Potongan Lain</t>
  </si>
  <si>
    <t>NPWP</t>
  </si>
  <si>
    <t>Alamat</t>
  </si>
  <si>
    <t>NIK</t>
  </si>
  <si>
    <t>Keterangan</t>
  </si>
  <si>
    <t>TOTAL</t>
  </si>
  <si>
    <t>OFFICE ADMINISTRATION</t>
  </si>
  <si>
    <t>OFFICE ADMINISTRATION - OFFC</t>
  </si>
  <si>
    <t>OFFICE OPERATIONAL - OFFC</t>
  </si>
  <si>
    <t>INDIRECT - CII - JIIPE</t>
  </si>
  <si>
    <t>INDIRECT - SBY</t>
  </si>
  <si>
    <t>INDIRECT - WORKSHOP 1</t>
  </si>
  <si>
    <t>REGULAR MAINTENANCE - MAINTENANCE</t>
  </si>
  <si>
    <t>DAILY MAINTENANCE ACID - PTS</t>
  </si>
  <si>
    <t>DAILY MAINTENANCE SMELTER</t>
  </si>
  <si>
    <t>DAILY MAINTENANCE SMELTER - PTS</t>
  </si>
  <si>
    <t>DAILY MAINTENANCE &amp; PROJECT CII - PTS</t>
  </si>
  <si>
    <t>PROJECT ALL - PTS</t>
  </si>
  <si>
    <t>ALL AREA - PTS</t>
  </si>
  <si>
    <t>FABRICATION - WORKSHOP 1</t>
  </si>
  <si>
    <t>DIRECT - OFFC</t>
  </si>
  <si>
    <t>G R A N D   T O T A L</t>
  </si>
  <si>
    <t>Prepared by.</t>
  </si>
  <si>
    <t>(Albi Firmansyah)</t>
  </si>
  <si>
    <t>HRD</t>
  </si>
  <si>
    <t>Acknowledged by,</t>
  </si>
  <si>
    <t>(Otto Riyanto)</t>
  </si>
  <si>
    <t>Manager Operasional</t>
  </si>
  <si>
    <t>(Kikuchi Leyka)</t>
  </si>
  <si>
    <t>General Manager</t>
  </si>
  <si>
    <t>Approved by,</t>
  </si>
  <si>
    <t>(Minoru Kikuchi)</t>
  </si>
  <si>
    <t>Direktur</t>
  </si>
  <si>
    <t>(Evi Maharani)</t>
  </si>
  <si>
    <t>Direktur Utama</t>
  </si>
  <si>
    <t>3525051606970001</t>
  </si>
  <si>
    <t>Sampeyan RT/RW 006/003 Duduksampeyan - Gresik</t>
  </si>
  <si>
    <t>Kontrak</t>
  </si>
  <si>
    <t>HELPER FITTER</t>
  </si>
  <si>
    <t>Dayu Argadinata</t>
  </si>
  <si>
    <t>3525120109860001</t>
  </si>
  <si>
    <t>Banyutami RT/RW 005/002 Banyuwangi Manyar - Gresik</t>
  </si>
  <si>
    <t>RIGGER</t>
  </si>
  <si>
    <t>Syaiful</t>
  </si>
  <si>
    <t>3315075407030003</t>
  </si>
  <si>
    <t>Dusun Kuwu RT/RW 005/003 Kuwu Kradenan - Grobogan</t>
  </si>
  <si>
    <t>SCAFFOLDER</t>
  </si>
  <si>
    <t>Mukhamat Ainul Yakin</t>
  </si>
  <si>
    <t>3525102512810001</t>
  </si>
  <si>
    <t>Jl. Amd 02 Morobakung RT/RW 003/001 Morobakung Manyar - Gresik</t>
  </si>
  <si>
    <t>HELPER</t>
  </si>
  <si>
    <t>Moh Khoiruddin</t>
  </si>
  <si>
    <t>3525051206790001</t>
  </si>
  <si>
    <t>Sumari RT/RW 003/001 Sumari Duduksampeyan - Gresik</t>
  </si>
  <si>
    <t>Budi Kuswoyo</t>
  </si>
  <si>
    <t>3522182001030001</t>
  </si>
  <si>
    <t>Dusun Pelem RT/RW 001/001 Pelem Purwosari - Bojonegoro</t>
  </si>
  <si>
    <t>Ahmad Sidik Ashari</t>
  </si>
  <si>
    <t>1871042710900001</t>
  </si>
  <si>
    <t>KP Baru III LK I RT/RW 003/ - Panjang Utara Panjang - Kota Bandar lampung</t>
  </si>
  <si>
    <t>Ahmad Robiansyah</t>
  </si>
  <si>
    <t>3525101810940003</t>
  </si>
  <si>
    <t>Desa Leran RT/RW 002/001 Leran Manyar - Gresik</t>
  </si>
  <si>
    <t>Achmad Taqiyyuddin Falaqi</t>
  </si>
  <si>
    <t>3525102101760004</t>
  </si>
  <si>
    <t>Jl. Gunung Pendil RT/RW 007/002 Sukorejo Bungah - Gresik</t>
  </si>
  <si>
    <t>Ahmad Farihin</t>
  </si>
  <si>
    <t>3316060706780001</t>
  </si>
  <si>
    <t>Desa Ledok RT/RW 002/006</t>
  </si>
  <si>
    <t>Sajimin</t>
  </si>
  <si>
    <t>3316060203990001</t>
  </si>
  <si>
    <t>DK Sambong RT/RW 005/001</t>
  </si>
  <si>
    <t>Dwi Adi Saputra</t>
  </si>
  <si>
    <t>3316061908970002</t>
  </si>
  <si>
    <t>DK. Sambong, RT/RW 001/001</t>
  </si>
  <si>
    <t>Agus Cahyono Putra</t>
  </si>
  <si>
    <t>3525052404910002</t>
  </si>
  <si>
    <t>Bendungan RT/RW 005/001 Kel/Desa Bendungan Kec. Duduksampeyan - Gresik</t>
  </si>
  <si>
    <t>Muhammad Shobari Kafi</t>
  </si>
  <si>
    <t>3525052003010001</t>
  </si>
  <si>
    <t>Bendungan RT/RW 004/001 Kel/Desa Bendungan Kec. Duduksampeyan - Gresik</t>
  </si>
  <si>
    <t>Mohamad Achmad Muzakki Mahzumi</t>
  </si>
  <si>
    <t>3525112905820022</t>
  </si>
  <si>
    <t>Tambak Sagaran 4/9 RT/RW 003/003 Tambakrejo Simokerto - Surabaya</t>
  </si>
  <si>
    <t>OPERATOR BUBUT</t>
  </si>
  <si>
    <t>Didik Hariadi</t>
  </si>
  <si>
    <t>3524221908850003</t>
  </si>
  <si>
    <t>Jl. Sunan Kalijogo Gg Kinco RT/RW 002/004 Sukorejo Lamongan - Lamongan</t>
  </si>
  <si>
    <t>Afidlotur Rohman</t>
  </si>
  <si>
    <t>3525121403750005</t>
  </si>
  <si>
    <t>Dusun Karangpoh RT/RW 024/009 Bungah Bungah - Gresik</t>
  </si>
  <si>
    <t>Abdul Hamid</t>
  </si>
  <si>
    <t>3524270706840001</t>
  </si>
  <si>
    <t>Sumari RT/RW 006/002 Sumari Duduksampeyan - Gresik</t>
  </si>
  <si>
    <t>Abd Mujib Ridwan</t>
  </si>
  <si>
    <t>3522042111000004</t>
  </si>
  <si>
    <t>Dusun Sumurpandan RT/RW 024/005 Gayam Kec. Gayam Kab. Bojonegoro</t>
  </si>
  <si>
    <t>Yudi Susilo</t>
  </si>
  <si>
    <t>3525051611870001</t>
  </si>
  <si>
    <t>Mandepo RT/RW 007/003 Setrohadi Duduksampeyan - Gresik</t>
  </si>
  <si>
    <t>Wibawa Ningga Paradiska</t>
  </si>
  <si>
    <t>3523081506880003</t>
  </si>
  <si>
    <t>Dsn. Gendong RT/RW 001/001 Margorejo Kerek - Tuban</t>
  </si>
  <si>
    <t>Toni</t>
  </si>
  <si>
    <t>3522040810010004</t>
  </si>
  <si>
    <t>Dusun Kalipang RT/RW 001/001 Kalisumber Tambakrejo - Bojonegoro</t>
  </si>
  <si>
    <t>Tomy Ahmad</t>
  </si>
  <si>
    <t>3525101503840001</t>
  </si>
  <si>
    <t>Budi Daya RT/RW 002/001 Sembayat Manyar - Gresik</t>
  </si>
  <si>
    <t>Suyanto (Welder)</t>
  </si>
  <si>
    <t>3522041509940001</t>
  </si>
  <si>
    <t>Dusun Bendo RT/RW 005/002 Katur Gayam - Bojonegoro</t>
  </si>
  <si>
    <t>Sarifudin</t>
  </si>
  <si>
    <t>3525101212810001</t>
  </si>
  <si>
    <t>Manunggal 2, RT/RW 003/001 Kel/Des Pejangganan Manyar Gresik</t>
  </si>
  <si>
    <t>WELDER SMAW</t>
  </si>
  <si>
    <t>Rifki Ismail</t>
  </si>
  <si>
    <t>3525101305750002</t>
  </si>
  <si>
    <t>Nuryatim</t>
  </si>
  <si>
    <t>3524172102820002</t>
  </si>
  <si>
    <t>Keboh RT/RW 001/001 Kebonsari Sukodadi - Lamongan</t>
  </si>
  <si>
    <t>Nanang Setiawan</t>
  </si>
  <si>
    <t>3525051502740004</t>
  </si>
  <si>
    <t>Petis benem RT/RW 003/002 Petis benem Dusuk Sampeyan - Gresik</t>
  </si>
  <si>
    <t>Muslikh</t>
  </si>
  <si>
    <t>3525162906010003</t>
  </si>
  <si>
    <t>Jl. Jaksa Agung Suprapt Gang VIII No. 87 - Gresik</t>
  </si>
  <si>
    <t>Muhammad Haidar Abdullah</t>
  </si>
  <si>
    <t>3525121912900002</t>
  </si>
  <si>
    <t>Sidorejo RT/RW 013/004 Watuagung Bungah - Gresik</t>
  </si>
  <si>
    <t>Muhammad Asy`ari</t>
  </si>
  <si>
    <t>3525122305710004</t>
  </si>
  <si>
    <t>Jl. Tegal Sari RT/RW 012/004 Bedaten Bungah - Gresik</t>
  </si>
  <si>
    <t>Muhammad Ahsan</t>
  </si>
  <si>
    <t>3522041503010003</t>
  </si>
  <si>
    <t>Dusun Sumur Pandan RT/RW 027/005 Gayam Gayam - Bojonegoro</t>
  </si>
  <si>
    <t>Moh. Dika Wahyudi</t>
  </si>
  <si>
    <t>3525160311000001</t>
  </si>
  <si>
    <t>Sindujoyo 5/35 RT/RW 004/001 Kroman Gresik - Gresik</t>
  </si>
  <si>
    <t>SEMI SCAFFOLDER</t>
  </si>
  <si>
    <t>Moh Ferdian Firmansyah</t>
  </si>
  <si>
    <t>3525050110860003</t>
  </si>
  <si>
    <t>Palebon RT/RW 004/002 Palebon Duduksampeyan - Gresik</t>
  </si>
  <si>
    <t>Misbahul Amin</t>
  </si>
  <si>
    <t>3525112810880021</t>
  </si>
  <si>
    <t>Dusun Gedang Kulut RT/RW 001/002 Gedangkulut Cerme - Gresik</t>
  </si>
  <si>
    <t>SEMI RIGGER</t>
  </si>
  <si>
    <t>Mamat Syaifudin</t>
  </si>
  <si>
    <t>3525051308940001</t>
  </si>
  <si>
    <t>Petisbenem RT/RW 001/002 Petisbenem Duduk Sampeyan - Gresik</t>
  </si>
  <si>
    <t>M. Agus Setiawan</t>
  </si>
  <si>
    <t>3525161408770001</t>
  </si>
  <si>
    <t>Jl. Tanjung Hulu 2 No. 88 GKB RT/RW 008/012 Yosowilangun Manyar - Gresik</t>
  </si>
  <si>
    <t>Khoirul Mashudi</t>
  </si>
  <si>
    <t>3517072312890004</t>
  </si>
  <si>
    <t>Dsn Kedunglo RT/RW 001/005 Karanglo Mojowarno - Jombang</t>
  </si>
  <si>
    <t>Frendy Cahyo Permana Putra</t>
  </si>
  <si>
    <t>3522041606960003</t>
  </si>
  <si>
    <t>Ringin Tunggal RT/RW 007/003 Ringintunggal Gayam -Bojonegoro</t>
  </si>
  <si>
    <t>Didik Wahyudi</t>
  </si>
  <si>
    <t>3525041501910001</t>
  </si>
  <si>
    <t>Pundut RT/RW 004/001 Kel/Desa Pundut Trate Kec. Benjeng - Gresik</t>
  </si>
  <si>
    <t>RIGGER FOREMAN</t>
  </si>
  <si>
    <t>Antok Marzukhi</t>
  </si>
  <si>
    <t>3517072105930003</t>
  </si>
  <si>
    <t>Angga Bayu Pradana</t>
  </si>
  <si>
    <t>3525110505770001</t>
  </si>
  <si>
    <t>Semampir RT/RW 002/002 Semampir - Cerme</t>
  </si>
  <si>
    <t>Ahmad Arifin</t>
  </si>
  <si>
    <t>3525040103920003</t>
  </si>
  <si>
    <t>Wedani RT/RW 006/003 Wedani Cerme - Gresik</t>
  </si>
  <si>
    <t>Adi Putra</t>
  </si>
  <si>
    <t>3525040304010002</t>
  </si>
  <si>
    <t>Dsn Pundut RT/RW 004/001 Punduttrate Benjeng - Gresik</t>
  </si>
  <si>
    <t>Adi Cahyono</t>
  </si>
  <si>
    <t>3524172012920003</t>
  </si>
  <si>
    <t>Kebonsari RT/RW 003/001 Kebonsari Sukodadi - Lamongan</t>
  </si>
  <si>
    <t>Adhi Kurniawan</t>
  </si>
  <si>
    <t>3525101706710002</t>
  </si>
  <si>
    <t>Manunggal 2 RT/RW 003/001 Penjangganan Manyar - Gresik</t>
  </si>
  <si>
    <t>Adenan</t>
  </si>
  <si>
    <t>3525112711970002</t>
  </si>
  <si>
    <t>Cagakagung RT/RW 002/003 Cagakagung Cerme - Gresik</t>
  </si>
  <si>
    <t>Achmad Rizal Efendi</t>
  </si>
  <si>
    <t>3525100503730005</t>
  </si>
  <si>
    <t>Jl. Kerang IX RT/RW 003/007 Sukomulyo Manyar - Gresik</t>
  </si>
  <si>
    <t>Abdul Wahab</t>
  </si>
  <si>
    <t>3522040909000003</t>
  </si>
  <si>
    <t>Dusun Karanggeneng RT/RW Begadon Kec. Gayam Kab. Bojonegoro</t>
  </si>
  <si>
    <t>Aan Agustian</t>
  </si>
  <si>
    <t>3522041912900003</t>
  </si>
  <si>
    <t>Dusun Ngraho RT/RW 012/002 Ngraho Kec. Gayam - Bojonegoro</t>
  </si>
  <si>
    <t>Supriyanto</t>
  </si>
  <si>
    <t>3525122401970001</t>
  </si>
  <si>
    <t>Kramat RT/RW 003/001 Kramat Bungah - Gresik</t>
  </si>
  <si>
    <t>Salman Al Faris</t>
  </si>
  <si>
    <t>3525120803000001</t>
  </si>
  <si>
    <t>Watuagung RT/RW 012/004 Watuagung Bungah - Gresik</t>
  </si>
  <si>
    <t>Muhammad Syahrul Rifqi</t>
  </si>
  <si>
    <t>3525121502910003</t>
  </si>
  <si>
    <t>Petani Watuagung RT/RW 004/001 Watuagung Bungah - Gresik</t>
  </si>
  <si>
    <t>Muhammad Kiki Zakaria</t>
  </si>
  <si>
    <t>3525120102830001</t>
  </si>
  <si>
    <t>Dsn Watugajah RT/RW 008/003 Kramat Bungah - Gresik</t>
  </si>
  <si>
    <t>Mistu</t>
  </si>
  <si>
    <t>3524261709040002</t>
  </si>
  <si>
    <t>Sidorejo RT/RW 011/004 Watuagung Bungah - Gresik</t>
  </si>
  <si>
    <t>M. A`tabatul Ghulam</t>
  </si>
  <si>
    <t>6474010912740006</t>
  </si>
  <si>
    <t>Perum GKB, JL Surakarta No. 15 RT/RW 007/009 Yosowilangun Manyar - Gresik</t>
  </si>
  <si>
    <t>SUPERVISOR SCAFFOLDER</t>
  </si>
  <si>
    <t>Firman</t>
  </si>
  <si>
    <t>3525142506780002</t>
  </si>
  <si>
    <t>Perum Griya Sekar Kedaton B/07 RT/RW 004/003 Sidomukti Kebomas - Gresik</t>
  </si>
  <si>
    <t>Zenny Faisol</t>
  </si>
  <si>
    <t>3524270706790001</t>
  </si>
  <si>
    <t>Banjangan RT/RW 004/005 Tambakmenjangan Sarirejo - Lamongan</t>
  </si>
  <si>
    <t>Yudi</t>
  </si>
  <si>
    <t>1871041606880001</t>
  </si>
  <si>
    <t>Taman Banten Lestari Blok I 9B/6 RT/RW 003/008 Warung Jaud Kasemen - Serang</t>
  </si>
  <si>
    <t>Sutawijaya</t>
  </si>
  <si>
    <t>3525121006790006</t>
  </si>
  <si>
    <t>Margo Joyo RT/RW 002/001 Kisik Bungah - Gresik</t>
  </si>
  <si>
    <t>Saidah Ahmad</t>
  </si>
  <si>
    <t>3525122608850001</t>
  </si>
  <si>
    <t>Grogol Masangan 108 RT/RW 018/008 Masangan Bungah Gresik</t>
  </si>
  <si>
    <t>Muhammad Herman</t>
  </si>
  <si>
    <t>3524261004840003</t>
  </si>
  <si>
    <t>Tanggungprigel RT/RW 001/001 Kel/Desa Tanggungprigel Kec. Glagah â€“ Lamongan</t>
  </si>
  <si>
    <t>Muchamad Nur Komari</t>
  </si>
  <si>
    <t>3516150902850003</t>
  </si>
  <si>
    <t>Kanirogo Kidul Mojopilang Kemlagi - Mojokerto</t>
  </si>
  <si>
    <t>Mohammad Sahlan</t>
  </si>
  <si>
    <t>3525051604060001</t>
  </si>
  <si>
    <t>Gredek RT/RW 011/003 Gredek Duduksampeyan - Gresik</t>
  </si>
  <si>
    <t>SEMI FITTER</t>
  </si>
  <si>
    <t>Mohammad Diva Dama Sevtian</t>
  </si>
  <si>
    <t>3525092601910002</t>
  </si>
  <si>
    <t>Dsn Morobakung Manyar Gresik</t>
  </si>
  <si>
    <t>Mohammad Ainul Farid</t>
  </si>
  <si>
    <t>3524272801010003</t>
  </si>
  <si>
    <t>Tumapel RT/RW 006/003 Duduksampeyan - Gresik</t>
  </si>
  <si>
    <t>Moh. Aris Saputra</t>
  </si>
  <si>
    <t>3318021504960003</t>
  </si>
  <si>
    <t>Talun RT/RW 001/004 Talun Kayen - Pati</t>
  </si>
  <si>
    <t>FOREMAN</t>
  </si>
  <si>
    <t>Moh. Abdul Rois</t>
  </si>
  <si>
    <t>3525052807860001</t>
  </si>
  <si>
    <t>Kawisto RT/RW 003/001 Kawistowindu Duduksampeyan - Gresik</t>
  </si>
  <si>
    <t>SPV SIPIL</t>
  </si>
  <si>
    <t>Misbahul Huda</t>
  </si>
  <si>
    <t>3524270709870002</t>
  </si>
  <si>
    <t>Lemahbang RT/RW 005/007 Kel Dermolemahbang Lemahbang Lamongan</t>
  </si>
  <si>
    <t>SIPIL FOREMAN</t>
  </si>
  <si>
    <t>M Khoirul Anam</t>
  </si>
  <si>
    <t>3525051104810002</t>
  </si>
  <si>
    <t>Sindujoyo 5/35 RT/RW 004/001 Kroman - Gresik</t>
  </si>
  <si>
    <t>Krismanto</t>
  </si>
  <si>
    <t>3524261901720001</t>
  </si>
  <si>
    <t>Karangturi RT/RW 003/002 Kel/Desa. Karangturi Kec. Glagah - Lamongan</t>
  </si>
  <si>
    <t>Khoirul Amin</t>
  </si>
  <si>
    <t>3525121702780001</t>
  </si>
  <si>
    <t>Tegal Sari RT/RW 012/004 Bedanten Bungah - Gresik</t>
  </si>
  <si>
    <t>Ismail Efendi</t>
  </si>
  <si>
    <t>3518193010930001</t>
  </si>
  <si>
    <t>Pradah Kali Kendal RT/RW 002/001 Pradah Kali Kendal Dukuh Pakis - Surabaya</t>
  </si>
  <si>
    <t>Andri Puji Nur Affandi</t>
  </si>
  <si>
    <t>3525091003750002</t>
  </si>
  <si>
    <t>Jl. Sidorukun RT/RW 002/001 Kel/Desa. Tanjangawan. Kec.Ujung Pangkah - Gresik</t>
  </si>
  <si>
    <t>Abdul Syukur</t>
  </si>
  <si>
    <t>3524260510840003</t>
  </si>
  <si>
    <t>Suci RT/RW 002/003 Suci Manyar - Gresik</t>
  </si>
  <si>
    <t>Nasirudin</t>
  </si>
  <si>
    <t>3523130611850001</t>
  </si>
  <si>
    <t>Sambonggede RT/RW 001/003 Sambonggede Merakurak - Tuban</t>
  </si>
  <si>
    <t>MECHANIC SUPERVISOR</t>
  </si>
  <si>
    <t>Mukhamad Abdul Kanan</t>
  </si>
  <si>
    <t>3525122912000002</t>
  </si>
  <si>
    <t>Watuagung RT/RW 013/004 Watuagung Bungah - Gresik</t>
  </si>
  <si>
    <t>Muhammad Arif Hanafi</t>
  </si>
  <si>
    <t>3525011810980003</t>
  </si>
  <si>
    <t>Mojopetung RT/RW 001/001 Mojopetung Dukun - Gresik</t>
  </si>
  <si>
    <t>Mohammad Andi Ashar</t>
  </si>
  <si>
    <t>3523131708750007</t>
  </si>
  <si>
    <t>Dsn Krajan RT/RW 003/002 Tuwiri Kulon Merakurak - Tuban</t>
  </si>
  <si>
    <t>Hartono</t>
  </si>
  <si>
    <t>3524260104870003</t>
  </si>
  <si>
    <t>Meluntur RT/RW 002/001 Meluntur Glagah - Lamongan</t>
  </si>
  <si>
    <t>Habibi</t>
  </si>
  <si>
    <t>3523102307760002</t>
  </si>
  <si>
    <t>Sukolilo GG. Masjid Al-Ikhsan No. 243 RT/RW 003/002 Sukolilo Tuban - Tuban</t>
  </si>
  <si>
    <t>Dwi Supriyadi Yoyok Kristian</t>
  </si>
  <si>
    <t>3525051702880001</t>
  </si>
  <si>
    <t>Samirplapan RT/RW 003/001 Samirplapan Duduksampeyan - Gresik</t>
  </si>
  <si>
    <t>Dwi Setiyo Wahyudi Fibrianto</t>
  </si>
  <si>
    <t>3524261110790001</t>
  </si>
  <si>
    <t>Meluntur RT/RW 003/001 Meluntur Glagah - Lamongan</t>
  </si>
  <si>
    <t>Abdullah Faqih</t>
  </si>
  <si>
    <t>3524182112010001</t>
  </si>
  <si>
    <t>Jagran RT/RW 001/004 Jagran Karanggeneng - Lamongan</t>
  </si>
  <si>
    <t>Wildan Misbahul Munir</t>
  </si>
  <si>
    <t>3525042603960001</t>
  </si>
  <si>
    <t>Jatirembe RT/RW 001/001 Jatirembe Benjeng - Gresik</t>
  </si>
  <si>
    <t>Dwi Nur Rohman</t>
  </si>
  <si>
    <t>3525052808820001</t>
  </si>
  <si>
    <t>Suci RT/RW 003/005 Manyar - Gresik</t>
  </si>
  <si>
    <t>Catur Sudarmanto</t>
  </si>
  <si>
    <t>3672051106000004</t>
  </si>
  <si>
    <t>Link Martapura RT/RW 002/003 Masigit Jombang - Cilegon</t>
  </si>
  <si>
    <t>Adit Permana</t>
  </si>
  <si>
    <t>3525142805010003</t>
  </si>
  <si>
    <t>Mayjen Sungkono RT/RW 004/002 Kembangan Kebomas - Gresik</t>
  </si>
  <si>
    <t>Inspektor Mechanical</t>
  </si>
  <si>
    <t>Abdul Wachid Maulidin</t>
  </si>
  <si>
    <t>3524270909850001</t>
  </si>
  <si>
    <t>Mloko RT/RW 003/002 Gempol Tukmloko Sarirejo - Lamongan</t>
  </si>
  <si>
    <t>Surya Hadi</t>
  </si>
  <si>
    <t>3525050504790003</t>
  </si>
  <si>
    <t>Ambeng - Ambeng Watangrejo RT/RW 001/004 Ambeng - Ambeng Watangrejo Duduk Sampeyan - Gresik</t>
  </si>
  <si>
    <t>Suhartono</t>
  </si>
  <si>
    <t>3525050707810002</t>
  </si>
  <si>
    <t>Dusun Dalemrejo RT/RW 011/004 Ambeng Ambeng Watangrejo Duduksampeyan - Gresik</t>
  </si>
  <si>
    <t>Sugianto</t>
  </si>
  <si>
    <t>3525053008790004</t>
  </si>
  <si>
    <t>Sumengko RT/RW 005/002 Sumengko Duduksampeyan - Gresik</t>
  </si>
  <si>
    <t>Muhaimin</t>
  </si>
  <si>
    <t>3524260704900004</t>
  </si>
  <si>
    <t>Meluwur RT/RW 001/002 Meluwur Glagah - Lamongan</t>
  </si>
  <si>
    <t>Mohammad Suhendro</t>
  </si>
  <si>
    <t>3525120205830002</t>
  </si>
  <si>
    <t>Sukowati RT/RW 003/002 Kel/Desa Sukowati Kec. Bungah - Gresik</t>
  </si>
  <si>
    <t>Ebid Budi Ikhwanto</t>
  </si>
  <si>
    <t>3524180703800001</t>
  </si>
  <si>
    <t>Samirplapan RT/RW 001/001 Samirplapan Duduksampeyan - Gresik</t>
  </si>
  <si>
    <t>Bambang Hermanto</t>
  </si>
  <si>
    <t>3525051903770001</t>
  </si>
  <si>
    <t>Bendungan RT/RW 003/001 Kel/Desa Bendungan Kec. Duduksampeyan - Gresik</t>
  </si>
  <si>
    <t>Ahmad Thoifur</t>
  </si>
  <si>
    <t>3524271109960001</t>
  </si>
  <si>
    <t>Banjangan RT/RW 001/006 Tambakmenjangan Sarirejo - Lamongan</t>
  </si>
  <si>
    <t>M. Nur Kholis</t>
  </si>
  <si>
    <t>3524260812800001</t>
  </si>
  <si>
    <t>Perum Grand Sungkono Blok J-1 No 66 RT/RW 04/14 Kel Kedanyang Kec Kebomas Gresik</t>
  </si>
  <si>
    <t>Zaenur Rosihin</t>
  </si>
  <si>
    <t>3578162705980006</t>
  </si>
  <si>
    <t>Jatipurwo 3-A/17 RT/RW 008/013 Ujung Semampir - Surabaya</t>
  </si>
  <si>
    <t>Zaenul Arifin</t>
  </si>
  <si>
    <t>3524171606810004</t>
  </si>
  <si>
    <t>Kedangean RT/RW 005/002 Surabayan Sukodadi - Lamongan</t>
  </si>
  <si>
    <t>Yanto</t>
  </si>
  <si>
    <t>3525052106750002</t>
  </si>
  <si>
    <t>Duduksampeyan RT/RW 002/001 Duduksampeyan Duduksampeyan - Gresik</t>
  </si>
  <si>
    <t>Yahya</t>
  </si>
  <si>
    <t>3525051912820003</t>
  </si>
  <si>
    <t>Samirplapan RT/RW 003/001, Kel/Desa Samirplapan, Duduksampeyan - Gresik</t>
  </si>
  <si>
    <t>Ubaidillah</t>
  </si>
  <si>
    <t>3525042001910004</t>
  </si>
  <si>
    <t>Karangpundut Rt.15 Rw. 3 Punduttrate Benjeng Gresik</t>
  </si>
  <si>
    <t>Sholikin</t>
  </si>
  <si>
    <t>3525111312810003</t>
  </si>
  <si>
    <t>Dsn Gedang Kulut RT/RW 002/004 Cerme Gresik</t>
  </si>
  <si>
    <t>Ridwan (fitter)</t>
  </si>
  <si>
    <t>3524071207890005</t>
  </si>
  <si>
    <t>Labuhan RT/RW 015/003 Labuhan Brondong - Lamongan</t>
  </si>
  <si>
    <t>Reken Sugiartoko</t>
  </si>
  <si>
    <t>3524251207770002</t>
  </si>
  <si>
    <t>Kaliombo RT/RW 014/003 Tambakrejo Duduksampeyan - Gresik</t>
  </si>
  <si>
    <t>Mujiono LA</t>
  </si>
  <si>
    <t>3525101011740002</t>
  </si>
  <si>
    <t>Jl. Dr. Wahidin Sudiro Husodo Rt. 1 Rw. 1 Randuagung Kebomas Gresik</t>
  </si>
  <si>
    <t>Muji Utomo</t>
  </si>
  <si>
    <t>3517070102700008</t>
  </si>
  <si>
    <t>Dsn. Kedunglo RT/RW 001/005 Karanglo Mojowarno - Jombang</t>
  </si>
  <si>
    <t>Muin Widodo</t>
  </si>
  <si>
    <t>3525140609870001</t>
  </si>
  <si>
    <t>Dr. Wahidin Sh Gang 28 Baru RT/RW 004/002 Randu Agung Kebomas - Gresik</t>
  </si>
  <si>
    <t>Muhammad Hadi Setyawan</t>
  </si>
  <si>
    <t>3524222204000003</t>
  </si>
  <si>
    <t>Sunan Giri Gg. Sawo 18 RT/RW 003/002 Sukorejo Lamongan - Lamongan</t>
  </si>
  <si>
    <t>Moralis Syauqil Ilah</t>
  </si>
  <si>
    <t>3524261412880001</t>
  </si>
  <si>
    <t>Mohammad Mahrus</t>
  </si>
  <si>
    <t>3525041009890001</t>
  </si>
  <si>
    <t>Ky Cholil III RT/RW 003/002 Yosowilangun Manyar - Gresik</t>
  </si>
  <si>
    <t>Mohammad Hadi</t>
  </si>
  <si>
    <t>3525051407770001</t>
  </si>
  <si>
    <t>Kawisto RT/RW 002/001 Kawistowindu Duduksampeyan - Gresik</t>
  </si>
  <si>
    <t>Moh. Junaidi Abdillah</t>
  </si>
  <si>
    <t>3524261609850002</t>
  </si>
  <si>
    <t>Panggang Barat RT/RW 001/002 Panggang Glagah - Lamongan</t>
  </si>
  <si>
    <t>Moh. Fatchur Rozi</t>
  </si>
  <si>
    <t>3519122105990001</t>
  </si>
  <si>
    <t>Saradan RT/RW 012/003 Sugihwaras Saradan - Madiun</t>
  </si>
  <si>
    <t>Moch Nur Wahyu Nugroho</t>
  </si>
  <si>
    <t>3524271003890001</t>
  </si>
  <si>
    <t>Kradenan Rt. 6 RW. 4 Sarirejo Lamongan</t>
  </si>
  <si>
    <t>M Nasukin</t>
  </si>
  <si>
    <t>3525040311880001</t>
  </si>
  <si>
    <t>Ngemplak RT/RW 012/003 MungguGebang Benjeng - Gresik</t>
  </si>
  <si>
    <t>M Mauludin</t>
  </si>
  <si>
    <t>3525051802780003</t>
  </si>
  <si>
    <t>Dusun Duduk RT 001/006 Duduksampeyan Duduksampeyan - Gresik</t>
  </si>
  <si>
    <t>Kholid Amri Muslim</t>
  </si>
  <si>
    <t>3525040702050001</t>
  </si>
  <si>
    <t>Pundut RT/RW 006/001 Punduttrate Benjeng - Gresik</t>
  </si>
  <si>
    <t>Khoirul Anam</t>
  </si>
  <si>
    <t>3524271511920001</t>
  </si>
  <si>
    <t>Kradenan RT/RW 006/004 Sarirejo Sarirejo - Lamongan</t>
  </si>
  <si>
    <t>Iskandar</t>
  </si>
  <si>
    <t>3524070303880003</t>
  </si>
  <si>
    <t>Didik Ihrom</t>
  </si>
  <si>
    <t>3519091807840001</t>
  </si>
  <si>
    <t>Kedangean RT/RW 003/002 Surabayan Sukodadi - Lamongan</t>
  </si>
  <si>
    <t>Budiono (Project)</t>
  </si>
  <si>
    <t>3524260206030001</t>
  </si>
  <si>
    <t>Meluntur RT/RW 001/001 Meluntur Glagah - Lamongan</t>
  </si>
  <si>
    <t>Athoillah Shohibul Hikam</t>
  </si>
  <si>
    <t>3525110404830002</t>
  </si>
  <si>
    <t>Kandangan RT/RW 002/002 Kandangan Cerme - Gresik</t>
  </si>
  <si>
    <t>Askak</t>
  </si>
  <si>
    <t>3525052710720002</t>
  </si>
  <si>
    <t>Gredek RT/RW 011/003 Gredek, DudukSampeyan - Gresik</t>
  </si>
  <si>
    <t>-</t>
  </si>
  <si>
    <t>As`ad</t>
  </si>
  <si>
    <t>3525051006780002</t>
  </si>
  <si>
    <t>Desa Duduk Sampeyan RT/RW 011/006 Duduk Sampeyan Duduk Sampeyan - Gresik</t>
  </si>
  <si>
    <t>Arifin</t>
  </si>
  <si>
    <t>3524262109900001</t>
  </si>
  <si>
    <t>Sidodadi Melirang RT/RW 012/006 Bungah - Gresik</t>
  </si>
  <si>
    <t>Arif Yusro Tamami</t>
  </si>
  <si>
    <t>3524170110740001</t>
  </si>
  <si>
    <t>Nogo RT/RW 001/005 Sukolilo Sukodadi - Lamongan</t>
  </si>
  <si>
    <t>Arief Wahyudi</t>
  </si>
  <si>
    <t>3525052510000003</t>
  </si>
  <si>
    <t>Samirplpan Rt 3 Rw 1 Samirplapan Duduksampeyan Gresik</t>
  </si>
  <si>
    <t>Achmad Fathoni Al Kharim</t>
  </si>
  <si>
    <t>3524261604850001</t>
  </si>
  <si>
    <t>Meluntur Rt 3 Rt 1 Meluntur Glagah Lamongan</t>
  </si>
  <si>
    <t>Abdullah Wafik</t>
  </si>
  <si>
    <t>3524262809860002</t>
  </si>
  <si>
    <t>Barokah Panggang RT/RW 001/001 Kel/Desa Panggang Kec. Glagah - Lamongan</t>
  </si>
  <si>
    <t>Abd Basir</t>
  </si>
  <si>
    <t>3525053006720025</t>
  </si>
  <si>
    <t>Petisbenem RT/RW 004/001 Kel/Desa Petisbenem Kec. Duduksampeyan - Gresik</t>
  </si>
  <si>
    <t>Zunaidi (Fitter)</t>
  </si>
  <si>
    <t>3672070101750004</t>
  </si>
  <si>
    <t>Perum Grand Pesona Bok K5 No. 05 RT/RW 002/006 Mangkunegara Bojonegara - Serang</t>
  </si>
  <si>
    <t>Toto Sunarto</t>
  </si>
  <si>
    <t>3525082408820014</t>
  </si>
  <si>
    <t>Pucuk RT/RW 002/003 Srirande Deket - Lamongan</t>
  </si>
  <si>
    <t>Nur Afnan</t>
  </si>
  <si>
    <t>3578190707930002</t>
  </si>
  <si>
    <t>Sememi RT/RW 002/004 Sememi Benowo - Surabaya</t>
  </si>
  <si>
    <t>Tijani Saiful Nawas</t>
  </si>
  <si>
    <t>3525050809670002</t>
  </si>
  <si>
    <t>Brakung RT/RW 011/004 Kel/Desa Sumari Kec. Duduksampeyan - Gresik</t>
  </si>
  <si>
    <t>Suparto</t>
  </si>
  <si>
    <t>3206080301780001</t>
  </si>
  <si>
    <t>KP Nangreu RT/RW 018/005 Kel/Desa Sirnagalih Kec. Bantarkalong - Tasikmalaya</t>
  </si>
  <si>
    <t>Somantri</t>
  </si>
  <si>
    <t>3524240208970001</t>
  </si>
  <si>
    <t>Wedeng RT/RW 002/003 Sukorejo KArangbinangun - Lamongan</t>
  </si>
  <si>
    <t>Sofwan Hisyam Nabawi</t>
  </si>
  <si>
    <t>3525041903800003</t>
  </si>
  <si>
    <t>Samirpapan RT/RW 003/001 Samirplapan Duduksampeyan - Gresik</t>
  </si>
  <si>
    <t>Rudi Sugiono</t>
  </si>
  <si>
    <t>3525051810840001</t>
  </si>
  <si>
    <t>Setrohadi RT/RW 003/001 Setrohadi Duduksampeyan - Gresik</t>
  </si>
  <si>
    <t>Nur Shohib</t>
  </si>
  <si>
    <t>3525140106750005</t>
  </si>
  <si>
    <t>Dr. Wahidin Shd Gang XXIV No 30A RT/RW 008/003 Randuagung Kebomas - Gresik</t>
  </si>
  <si>
    <t>Muhammad Mas Udin</t>
  </si>
  <si>
    <t>3524230811910002</t>
  </si>
  <si>
    <t>Sanur RT/RW 001/001 Jotosanur Tikung - Lamongan</t>
  </si>
  <si>
    <t>M Adi Makruddin</t>
  </si>
  <si>
    <t>3525050207920001</t>
  </si>
  <si>
    <t>Iwan Didik Purwanto</t>
  </si>
  <si>
    <t>3525051511760001</t>
  </si>
  <si>
    <t>Bendungan RT/RW 005/001 Bendungan Duduksampeyan - Gresik</t>
  </si>
  <si>
    <t>Fuad Ali Akbar</t>
  </si>
  <si>
    <t>3525102109840003</t>
  </si>
  <si>
    <t>Gang Gambus RT/RW 003/004 Suci Manyar - Gresik</t>
  </si>
  <si>
    <t>Edi Hariyono</t>
  </si>
  <si>
    <t>3525131111840007</t>
  </si>
  <si>
    <t>Dwi Pramono</t>
  </si>
  <si>
    <t>3525050206810001</t>
  </si>
  <si>
    <t>Racitengah RT/RW 003/002 Racitengah Sidayu - Gresik</t>
  </si>
  <si>
    <t>Bagus Supriadi</t>
  </si>
  <si>
    <t>3525102410980002</t>
  </si>
  <si>
    <t>Ngampel RT/RW 005/002 Kel Ngampel Kec Manyar - Gresik</t>
  </si>
  <si>
    <t>Unggul Firda Samudra</t>
  </si>
  <si>
    <t>3525101612770005</t>
  </si>
  <si>
    <t>KY Sahlan 10/27 RT/RW 003/004 Kel/Desa Manyarejo Kec. Manyar - Gresik</t>
  </si>
  <si>
    <t>Syaifuddin</t>
  </si>
  <si>
    <t>3525160510790123</t>
  </si>
  <si>
    <t>Amak khasim GG.4 RT/RW 001/003 Kel/Desa Sidorukun Kec. Gresik - Gresik</t>
  </si>
  <si>
    <t>TURNERMAN</t>
  </si>
  <si>
    <t>Sugiyanto</t>
  </si>
  <si>
    <t>3508020808770003</t>
  </si>
  <si>
    <t>Kebon Senen RT/RW 014/005 Sidomulyo Pronojiwo - Lumajang</t>
  </si>
  <si>
    <t>Ribut Ari Pambudi</t>
  </si>
  <si>
    <t>3525120905800004</t>
  </si>
  <si>
    <t>Watuagung Rt.2 Rw.1 Bungah Gresik</t>
  </si>
  <si>
    <t>SIPIL</t>
  </si>
  <si>
    <t>Munir</t>
  </si>
  <si>
    <t>3525040605820001</t>
  </si>
  <si>
    <t>Mujiono</t>
  </si>
  <si>
    <t>3525121007900003</t>
  </si>
  <si>
    <t>Dsn. Kanoman RT/RW 012/005 Kel/Desa. Indrodelik. Kec. Bungah</t>
  </si>
  <si>
    <t>Muchamad Naharuddin</t>
  </si>
  <si>
    <t>3525160507770001</t>
  </si>
  <si>
    <t>Jl. Harun Tohir 13/18A RT/RW 002/002 Pulopancikan - Gresik</t>
  </si>
  <si>
    <t>Mohamad Rofi`i</t>
  </si>
  <si>
    <t>3525120105850004</t>
  </si>
  <si>
    <t>Dusun Tajungrejo RT/RW 001/014 Pangkah Wetan Ujungpangkah - Gresik</t>
  </si>
  <si>
    <t>Moh Syaifullah Rois</t>
  </si>
  <si>
    <t>3525041207840003</t>
  </si>
  <si>
    <t>Dsn Pundut Rt 1 Rw 1 Punduttrate Benjeng Gresik</t>
  </si>
  <si>
    <t>Moch Kodim</t>
  </si>
  <si>
    <t>3525050704850001</t>
  </si>
  <si>
    <t>Sumengko RT/RW 008/003 Sumengko Duduk Sampeyan - Gresik</t>
  </si>
  <si>
    <t>Misbakhus Suduri</t>
  </si>
  <si>
    <t>3525120304810022</t>
  </si>
  <si>
    <t>Dusun Kaliwot RT/RW 019/007 Kel/Desa Bungah Kec. Bungah â€“ Gresik</t>
  </si>
  <si>
    <t>Mawardi</t>
  </si>
  <si>
    <t>3525112303790024</t>
  </si>
  <si>
    <t>Mayjen Sungkono RT/RW 003/003 Kebomas Gresik</t>
  </si>
  <si>
    <t>Kusairi</t>
  </si>
  <si>
    <t>3511140508850001</t>
  </si>
  <si>
    <t>Kedangean RT/RW 001/002 Surabayan Sukodadi - Lamongan</t>
  </si>
  <si>
    <t>WELDER</t>
  </si>
  <si>
    <t>Iwan Sudianto</t>
  </si>
  <si>
    <t>3522102701890001</t>
  </si>
  <si>
    <t>Jl. Segoromadu I RT/RW 008/002 Kebomas - Gresik</t>
  </si>
  <si>
    <t>Ichsan</t>
  </si>
  <si>
    <t>3524131807810002</t>
  </si>
  <si>
    <t>Tanggungan RT/RW 001/006 Kel/Desa Tanggungan Kec. Pucuk - Lamongan</t>
  </si>
  <si>
    <t>Edy Santoso</t>
  </si>
  <si>
    <t>3525050506830001</t>
  </si>
  <si>
    <t>Dsn Jetek RT/RW 008/003 Kel/Desa Sumari Kec Duduk sampeyan - Gresik</t>
  </si>
  <si>
    <t>Budiono</t>
  </si>
  <si>
    <t>3525101209910002</t>
  </si>
  <si>
    <t>Ngampel RT/RW 007/003 Kel/Desa. Ngampel Kec. Manyar - Gresik</t>
  </si>
  <si>
    <t>Budi Setiya Cahyadi</t>
  </si>
  <si>
    <t>3525052409010002</t>
  </si>
  <si>
    <t>Brakung RT/RW 011/004 Sumari Duduksampeyan - Gresik</t>
  </si>
  <si>
    <t>Bagus Paryono Kuswira</t>
  </si>
  <si>
    <t>3525161602840002</t>
  </si>
  <si>
    <t>Jl. Amak Khasim 3-S/03 RT/RW 0084/005 Kel/Desa Sidorukun - Gresik</t>
  </si>
  <si>
    <t>Anton Kanedi</t>
  </si>
  <si>
    <t>3525052606780002</t>
  </si>
  <si>
    <t>Sumengko RT/RW 012/004 Kel/Desa Sumengko Kec. Duduksampeyan - Gresik</t>
  </si>
  <si>
    <t>Ali Afandi</t>
  </si>
  <si>
    <t>3522041707860004</t>
  </si>
  <si>
    <t>Samben RT/RW 001/001 Mojodelik Gayam - Bojonegoro</t>
  </si>
  <si>
    <t>QC MECHANICAL</t>
  </si>
  <si>
    <t>Arif</t>
  </si>
  <si>
    <t>3578143107740003</t>
  </si>
  <si>
    <t>Banjar Sugihan 1/74 RT/RW 002/004 Banjar Sugihan Tandes - Surabaya</t>
  </si>
  <si>
    <t>ELECTRICAL</t>
  </si>
  <si>
    <t>Wahyudi (Elektrik)</t>
  </si>
  <si>
    <t>3507280304790001</t>
  </si>
  <si>
    <t>Dsn Rukem RT/RW 019/007 Bayem Kasembon - Malang</t>
  </si>
  <si>
    <t>TK/3</t>
  </si>
  <si>
    <t>MEKANIK</t>
  </si>
  <si>
    <t>Surianto</t>
  </si>
  <si>
    <t>3525101810930003</t>
  </si>
  <si>
    <t>KH. Abdul Karim 8/31D RT/RW 005/002 Karangpoh Gresik - Gresik</t>
  </si>
  <si>
    <t>HELPER GUDANG</t>
  </si>
  <si>
    <t>Richellyan Safri Jaya</t>
  </si>
  <si>
    <t>3525160103770003</t>
  </si>
  <si>
    <t>Jl Gubernur Suryo 11-C/15 RT/RW 004/005 Tlogopojok Gresik - Gresik</t>
  </si>
  <si>
    <t>OPERATOR CRANE</t>
  </si>
  <si>
    <t>Nuri Sulaiman</t>
  </si>
  <si>
    <t>3525051012990001</t>
  </si>
  <si>
    <t>Panglima Sudirman RT/RW 001/001 Wadak Lor Duduksampeyan - Gresik</t>
  </si>
  <si>
    <t>OPERATOR FORKLIF</t>
  </si>
  <si>
    <t>Muhammad Nugroho Hadi Maulana</t>
  </si>
  <si>
    <t>3525141706960001</t>
  </si>
  <si>
    <t>Sunan Giri 04/11 RT/RW 001/001 Kawisanyar Kebomas - Gresik</t>
  </si>
  <si>
    <t>ADMINISTRATION WAREHOUSE</t>
  </si>
  <si>
    <t>M. Raffinda Kurniawan</t>
  </si>
  <si>
    <t>3525142210780001</t>
  </si>
  <si>
    <t>Dr. Wahidin SHD 38 A/34 RT/RW 001/001 Randuagung Kebomas - Gresik</t>
  </si>
  <si>
    <t>Joko Martono</t>
  </si>
  <si>
    <t>3524211210880001</t>
  </si>
  <si>
    <t>Balun RT/RW 002/001 Balun Turi Lamongan</t>
  </si>
  <si>
    <t>Herman Ardianto</t>
  </si>
  <si>
    <t>3525140409910002</t>
  </si>
  <si>
    <t>Jl. Topas XIII No. 24 RT/RW 003/016 Suci Manyar - Gresik</t>
  </si>
  <si>
    <t>EXPEDITOR</t>
  </si>
  <si>
    <t>Giki Angga Pranata</t>
  </si>
  <si>
    <t>3525052608850001</t>
  </si>
  <si>
    <t>Didik Ismail</t>
  </si>
  <si>
    <t>3524252403850001</t>
  </si>
  <si>
    <t>Sidomulyo RT/RW 001/001 Sidomulyo Deket - Lamongan</t>
  </si>
  <si>
    <t>Anang Dwi Wahyudi</t>
  </si>
  <si>
    <t>3525161211860001</t>
  </si>
  <si>
    <t>KH. Kholil 15/63 RT/RW 005/001 Kemuteran Gresik - Gresik</t>
  </si>
  <si>
    <t>MATERIAL CONTROL</t>
  </si>
  <si>
    <t>Afid Alfiansyah</t>
  </si>
  <si>
    <t>3525052107890003</t>
  </si>
  <si>
    <t>Jl. Gubernur Suryo RT/RW 001/005 Tlogopojok Gresik - Gresik</t>
  </si>
  <si>
    <t>JUNIOR QC</t>
  </si>
  <si>
    <t>Abdillah</t>
  </si>
  <si>
    <t>3578101304880007</t>
  </si>
  <si>
    <t>Tumpangsari RT/RW 001/003 Jiyu Kutorejo - Mojokerto</t>
  </si>
  <si>
    <t>Ragil Prastian</t>
  </si>
  <si>
    <t>3525101902880003</t>
  </si>
  <si>
    <t>Sukomulyo RT/RW 004/002 Sukomulyo Manyar - Gresik</t>
  </si>
  <si>
    <t>Lukmanul Khakim</t>
  </si>
  <si>
    <t>3525101306000002</t>
  </si>
  <si>
    <t>Jl. Tanjung Harapan No. 01 RT/RW 002/011 Yosowilangun Manyar - Gresik</t>
  </si>
  <si>
    <t>SAFETY MAN</t>
  </si>
  <si>
    <t>Zulfikar</t>
  </si>
  <si>
    <t>3525140607910002</t>
  </si>
  <si>
    <t>Dinari Blok B No. 33 RT/RW 003/005 Dahanrejo Kebomas - Gresik</t>
  </si>
  <si>
    <t>COORDINATOR SAFETY</t>
  </si>
  <si>
    <t>Yuli Hardiansyah</t>
  </si>
  <si>
    <t>3524210411710005</t>
  </si>
  <si>
    <t>Ds. Turi RT/RW 011/001 Turi - Lamongan</t>
  </si>
  <si>
    <t>Yarochman</t>
  </si>
  <si>
    <t>3524222909010004</t>
  </si>
  <si>
    <t>Sidodadi RT/RW 001/005 Sidoharjo Lamongan - Lamongan</t>
  </si>
  <si>
    <t>Wahyu Fajar Eka Prasetia</t>
  </si>
  <si>
    <t>3578240911850002</t>
  </si>
  <si>
    <t>Jl Mastrip Warungunung RT/RW 002/002 Warugunung Karangpilang - Surabaya</t>
  </si>
  <si>
    <t>SURVEYOR</t>
  </si>
  <si>
    <t>Syamsu Bahri</t>
  </si>
  <si>
    <t>3522043112920005</t>
  </si>
  <si>
    <t>Dusun Sumurpandan RT/RW 019/004 Gayam Gayam - Bojonegoro</t>
  </si>
  <si>
    <t>Sopyan</t>
  </si>
  <si>
    <t>3519125507020002</t>
  </si>
  <si>
    <t>Tanjungwetan RT/RW 001/001 Munungrejo Ngimbang - Gresik</t>
  </si>
  <si>
    <t>Prawita Dewi Sekar Kinasih</t>
  </si>
  <si>
    <t>3518163107000002</t>
  </si>
  <si>
    <t>IBRAK RT/RW 002/005 KARANGPRANTI PEJARAKAN PROBOLINGGO</t>
  </si>
  <si>
    <t>Pandu Alif Wicaksono</t>
  </si>
  <si>
    <t>3527065002970007</t>
  </si>
  <si>
    <t>Dsn Batoporo RT/RW 00/00 Batoporo Timur Kedungdung - Sampang</t>
  </si>
  <si>
    <t>ASSISTANT SURVEYOR</t>
  </si>
  <si>
    <t>Nurul Yaqin</t>
  </si>
  <si>
    <t>3516182511860002</t>
  </si>
  <si>
    <t>DSN. Kangkungan RT/RW 003/005 Kel/Desa Lengkong Mojoanyar Mojokerto</t>
  </si>
  <si>
    <t>TIME KEEPER</t>
  </si>
  <si>
    <t>Noris Kernel</t>
  </si>
  <si>
    <t>3525143107970001</t>
  </si>
  <si>
    <t>Jl. Veteran 5B/03 RT/RW 003/003 Singosari Kebomas - Gresik</t>
  </si>
  <si>
    <t>Nanda Dwi Prastyo Putra</t>
  </si>
  <si>
    <t>3525141511820024</t>
  </si>
  <si>
    <t>Jl. Sultan Hasanudin RT/RW 007/004 Sungonlegowo - Bungah</t>
  </si>
  <si>
    <t>Muhammad Rusydi Pranotogomo</t>
  </si>
  <si>
    <t>3525103108980003</t>
  </si>
  <si>
    <t>Darussalam Leran RT/RW 004/001 Leran Manyar - Gresik</t>
  </si>
  <si>
    <t>ADMIN TIMEKEEPER</t>
  </si>
  <si>
    <t>Muhammad Hazim</t>
  </si>
  <si>
    <t>3578101211910008</t>
  </si>
  <si>
    <t>Taman Enggano Dalam 1/78 RT/RW 006/007 Yosowilangon Kec. Manyar - Gresik</t>
  </si>
  <si>
    <t>HSE</t>
  </si>
  <si>
    <t>Muhammad Hario Alfarisi</t>
  </si>
  <si>
    <t>3525142301000001</t>
  </si>
  <si>
    <t>Jl Topas VI/08 RT/RW 002/016 PPS Suci Manyar - Gresik</t>
  </si>
  <si>
    <t>Muhammad Firdaus Alamsyah</t>
  </si>
  <si>
    <t>3525161412940002</t>
  </si>
  <si>
    <t>Perum Alam Bukit Mas Blok A-19 RT/RW 002/006 Kedanyang Kebomas - Gresik</t>
  </si>
  <si>
    <t>Muhammad Fatchur Rozi</t>
  </si>
  <si>
    <t>3506251112920001</t>
  </si>
  <si>
    <t>Setono Gedong IV/39 RT/RW 001/002 - Kota Kediri</t>
  </si>
  <si>
    <t>Mohammat Ilyas Saputro</t>
  </si>
  <si>
    <t>3525120907950001</t>
  </si>
  <si>
    <t>Sukowati RT/RW 002/001 Sukowati Bungah - Gresik</t>
  </si>
  <si>
    <t>Moh. Indra Setyawan</t>
  </si>
  <si>
    <t>3524231102900003</t>
  </si>
  <si>
    <t>Sanur Rt 2 Rw 3 Jotosanur Tikung Lamongan</t>
  </si>
  <si>
    <t>Moch Ilham Rachmanto</t>
  </si>
  <si>
    <t>3528013012010001</t>
  </si>
  <si>
    <t>Bongangin I/15A RT/RW 002/005 Kedurus Karang Pilang - Surabaya</t>
  </si>
  <si>
    <t>Maulana Figo Al Mahdi</t>
  </si>
  <si>
    <t>3527062803910002</t>
  </si>
  <si>
    <t>Jl. Kusuma RT/RW 003/005 Berbek Waru - Sidoarjo</t>
  </si>
  <si>
    <t>Khoh Ruddin</t>
  </si>
  <si>
    <t>3578141402870003</t>
  </si>
  <si>
    <t>Manukan Kerto II/4 RT/RW 007/007 Manukan Kulon Tandes - Surabaya</t>
  </si>
  <si>
    <t>Febri Adi Laksono</t>
  </si>
  <si>
    <t>3522152004000001</t>
  </si>
  <si>
    <t>Jl. Emerald 10 No. 3 Perum Graha Bunder Asri RT/RW 002/007 Kembangan Kebomas - Gresik</t>
  </si>
  <si>
    <t>QC Electrical</t>
  </si>
  <si>
    <t>Andri Arfianto</t>
  </si>
  <si>
    <t>3517090305960002</t>
  </si>
  <si>
    <t>Rungkut Tengah IC-8 RT/RW 004/005 Rungkut Tengah Gunung Anyar - Surabaya</t>
  </si>
  <si>
    <t>QC CIVIL</t>
  </si>
  <si>
    <t>Ali Shodikin</t>
  </si>
  <si>
    <t>3671081007880005</t>
  </si>
  <si>
    <t>Kawengan RT/RW 002/001 Kawengan, Kedewan - Bojonegoro</t>
  </si>
  <si>
    <t>Humas</t>
  </si>
  <si>
    <t>Yuda Eka Kristiawan</t>
  </si>
  <si>
    <t>3578102709750002</t>
  </si>
  <si>
    <t>Jl. M T Haryono No. 352 Kraksaan - Probolinggo</t>
  </si>
  <si>
    <t>Octav Andy Rama</t>
  </si>
  <si>
    <t>3522123005030001</t>
  </si>
  <si>
    <t>Deru RT/RW 006/001 Deru, Sumberrejo - Bojonegoro</t>
  </si>
  <si>
    <t>M IMAM NUR HIDAYAT P</t>
  </si>
  <si>
    <t>3522162708730002</t>
  </si>
  <si>
    <t>ACHMAD JAUHARI</t>
  </si>
  <si>
    <t>3525052512030001</t>
  </si>
  <si>
    <t>Tebaloan RT/RW 001/001 Tebaloan Duduksampeyan - Gresik</t>
  </si>
  <si>
    <t>Muhammad Syuaibi Chulub</t>
  </si>
  <si>
    <t>3525101306930001</t>
  </si>
  <si>
    <t>Tanggul Rejo Utara RT/RW 005/001 Tanggulrejo Manyar - Gresik</t>
  </si>
  <si>
    <t>Muhammad Riffqi</t>
  </si>
  <si>
    <t>3525102404950002</t>
  </si>
  <si>
    <t>Ngampel RT/RW 008/003 Ngampel Manyar - Gresik</t>
  </si>
  <si>
    <t>Moh. Nurul Ichwan</t>
  </si>
  <si>
    <t>3506243108010001</t>
  </si>
  <si>
    <t>Kedungcangkring RT/RW 002/017 Jambu Kayen Kidul - Kediri</t>
  </si>
  <si>
    <t>PERMIT HOLDER</t>
  </si>
  <si>
    <t>Irvan Gandhi Septyanang</t>
  </si>
  <si>
    <t>3525070203930003</t>
  </si>
  <si>
    <t>Bangeran RT/RW 007/004 Bangeran Dukun - Gresik</t>
  </si>
  <si>
    <t>Ahmad Irsyadul Ibad</t>
  </si>
  <si>
    <t>3525102711910001</t>
  </si>
  <si>
    <t>Jl. Bondowoso No.26 GKB Gresik RT/RW 002/005 Yosowilangun Manyar - Gresik</t>
  </si>
  <si>
    <t>Achmad Busthomi Kustrianto</t>
  </si>
  <si>
    <t>3522152603020006</t>
  </si>
  <si>
    <t>Jl. KH. Mansyur Gg. Slamer 89 RT/RW 002/001 Ledok Wetan - Bojonegoro</t>
  </si>
  <si>
    <t>Riyandi Huda Mareda</t>
  </si>
  <si>
    <t>3525051904020001</t>
  </si>
  <si>
    <t>Petisbenem 27 RT/RW 001/002 Petisbenem Duduksampeyan - Gresik</t>
  </si>
  <si>
    <t>Muhammad Rofi`ul Ichsan</t>
  </si>
  <si>
    <t>3525100803980004</t>
  </si>
  <si>
    <t>Madiun 03/03 GKB RT/RW 006/006 Yosowilangun Manyar - Gresik</t>
  </si>
  <si>
    <t>Muhammad Ridho Azizul Hakim</t>
  </si>
  <si>
    <t>3523141306010001</t>
  </si>
  <si>
    <t>Dsn Punggul RT/RW 003/001 Punggulrejo Rengel - Tuban</t>
  </si>
  <si>
    <t>Joko Utomo</t>
  </si>
  <si>
    <t>3578031702870003</t>
  </si>
  <si>
    <t>Jl Keputih Makam Blok H No. 22 RT/RW 005/001 Keputih Sukolilo - Surabaya</t>
  </si>
  <si>
    <t>Guntur Fajar Arista</t>
  </si>
  <si>
    <t>3525090209910001</t>
  </si>
  <si>
    <t>Golokan RT/RW 003/002 Golokan Sidayu - Gresik</t>
  </si>
  <si>
    <t>Achmad Nackrul Khayat</t>
  </si>
  <si>
    <t>3578091812000003</t>
  </si>
  <si>
    <t>Keputih Gg Makam Blok E/11 RT/RW 003/001 Keputih Sukolilo - Surabaya</t>
  </si>
  <si>
    <t>PROJECT PLANNING CONTROL</t>
  </si>
  <si>
    <t>Radyan Hafidz Arsyi</t>
  </si>
  <si>
    <t>3525141108020003</t>
  </si>
  <si>
    <t>Perum Dinari 8.28 RT/RW 001/005 Dahanrejo Kebomas - Gresik</t>
  </si>
  <si>
    <t>Ilhan Bayuseta</t>
  </si>
  <si>
    <t>3515112404990002</t>
  </si>
  <si>
    <t>Sedenganmijen RT/RW 010/004 Sedenganmijen Krian - Sidoarjo</t>
  </si>
  <si>
    <t>SITE CIVIL ENGINEER</t>
  </si>
  <si>
    <t>Emir Ardiyan Zaharudin</t>
  </si>
  <si>
    <t>3515082110980001</t>
  </si>
  <si>
    <t>Taman Pondok Indah HX-11 RT/RW 005/007 Wiyung - Surabaya</t>
  </si>
  <si>
    <t>Baihaqqi Muhammad Erwanto</t>
  </si>
  <si>
    <t>3571021910910001</t>
  </si>
  <si>
    <t>Perum Candra Kirana Blok M.1 RT/RW/036/008 Kel. Bandar Lor Kec. Mojoroto - Kediri</t>
  </si>
  <si>
    <t>Anggarda Mukti</t>
  </si>
  <si>
    <t>3212221207790003</t>
  </si>
  <si>
    <t>Jl. Indrokilo Perum The Berran Blok D No. 5 RT/RW 001/002 Karangjati Pandaan - Pasuruan</t>
  </si>
  <si>
    <t>Yopie Hendrawan</t>
  </si>
  <si>
    <t>3519132209960003</t>
  </si>
  <si>
    <t>Jl Salak II A3-20 RT/RW 002/004 Bungul Kidul - Kota Pasuruan</t>
  </si>
  <si>
    <t>Wahyu Wijianto</t>
  </si>
  <si>
    <t>6474021602830002</t>
  </si>
  <si>
    <t>Jl Sudimoro Manunggal KAv. 5 RT/RW 005/017 Mojolangu Lowokwaru - Malang</t>
  </si>
  <si>
    <t>Ulin Jansuci</t>
  </si>
  <si>
    <t>3525131203000003</t>
  </si>
  <si>
    <t>Puri Menganti Indah C7-19 RT/RW 038/012 Menganti Menganti - Gresik</t>
  </si>
  <si>
    <t>DRAFTER</t>
  </si>
  <si>
    <t>Rivaldi Arta Samudra</t>
  </si>
  <si>
    <t>3525140501850002</t>
  </si>
  <si>
    <t>Jl Flores RT/RW 004/005 Keputih Gampengrejo - Kediri</t>
  </si>
  <si>
    <t>CIVIL DRAFTER</t>
  </si>
  <si>
    <t>Muhammad Hanif</t>
  </si>
  <si>
    <t>3578140501970003</t>
  </si>
  <si>
    <t>Manukan Asri Blok 33-A/10 RT/RW 006/014 Manukan Kulon Tandes - Surabaya</t>
  </si>
  <si>
    <t>PROJECT CONTROL DAN MONITORING</t>
  </si>
  <si>
    <t>Muhammad Arifian Amirudin</t>
  </si>
  <si>
    <t>3515082108940002</t>
  </si>
  <si>
    <t>Kepuh RT/RW 001/001 Kepuh kemiri Tulangan - Sidoarjo</t>
  </si>
  <si>
    <t>Gusti Cahyo Ario Fangga</t>
  </si>
  <si>
    <t>3578150210970001</t>
  </si>
  <si>
    <t>Tanjung Balai No. 46 RT/RW 006/007 Perak Barat Krembangan - Surabaya</t>
  </si>
  <si>
    <t>Bayu Firman Saputra</t>
  </si>
  <si>
    <t>3525141411930002</t>
  </si>
  <si>
    <t>Dsn. Prambon RT/RW 005/002 Bulangkulon - Benjeng - Gresik</t>
  </si>
  <si>
    <t>Ari Setiawan</t>
  </si>
  <si>
    <t>3525100303930002</t>
  </si>
  <si>
    <t>Greges Barat V/12 RT/RW 004/001 Tambak Sarioso Asem Rowo - Surabaya</t>
  </si>
  <si>
    <t>Anggi Wahyu Priambodo</t>
  </si>
  <si>
    <t>3529060804930003</t>
  </si>
  <si>
    <t>Tengger Raya 2 No. 60 RT/RW 001/002 Kandangan Benowo - Surabaya</t>
  </si>
  <si>
    <t>COST CONTROL</t>
  </si>
  <si>
    <t>Andi Widianto</t>
  </si>
  <si>
    <t>3520140501950001</t>
  </si>
  <si>
    <t>Perum Banjarsari Asri Blok AH 06 Singosari Malang</t>
  </si>
  <si>
    <t>Agung Budi Prabowo</t>
  </si>
  <si>
    <t>3525010909000001</t>
  </si>
  <si>
    <t>Dukunanyar RT/RW 002/001 Dukunanyar Dukun - Gresik</t>
  </si>
  <si>
    <t>Afishiena</t>
  </si>
  <si>
    <t>3525032411920001</t>
  </si>
  <si>
    <t>Jl Tanjung Wira II No. 15 GKB RT/RW 002/012 Yosowilangun Manyar - Gresik</t>
  </si>
  <si>
    <t>DOCUMENT CONTROL</t>
  </si>
  <si>
    <t>Achmad Rizal Firmansyah</t>
  </si>
  <si>
    <t>3511114101020002</t>
  </si>
  <si>
    <t>JL KH Agus Salim Gg NO 5 RT/RW 017/005 Blindungan - Bondowoso</t>
  </si>
  <si>
    <t>ASISTEN MANAGER</t>
  </si>
  <si>
    <t>Vionne Fela Sandra</t>
  </si>
  <si>
    <t>3525101603970002</t>
  </si>
  <si>
    <t>Besuki 43 GKB RT/RW 003/006 Yosowilangon Manyar - Gresik</t>
  </si>
  <si>
    <t>PURCHASING</t>
  </si>
  <si>
    <t>Sri Fadlilah Aji</t>
  </si>
  <si>
    <t>3525104811940002</t>
  </si>
  <si>
    <t>Sukomulyo RT/RW 016/005 Sukomulyo Manyar - Gresik</t>
  </si>
  <si>
    <t>ADMIN ENGINEERING</t>
  </si>
  <si>
    <t>Sae Elinda</t>
  </si>
  <si>
    <t>3525051610000003</t>
  </si>
  <si>
    <t>Brak RT/RW 001/002 Tebaloan, Duduksampeyan - Gresik</t>
  </si>
  <si>
    <t>Romzul Islami Alfarisi</t>
  </si>
  <si>
    <t>3525146707960001</t>
  </si>
  <si>
    <t>Veteran No. 188 RT/RW 007/001 Segoromadu Kebomas - Gresik</t>
  </si>
  <si>
    <t>SAFETY OFFICER</t>
  </si>
  <si>
    <t>Rachmawati Maulidhina</t>
  </si>
  <si>
    <t>5102061910710001</t>
  </si>
  <si>
    <t>BR Demung RT/RW 000/000 Kediri - Tabanan</t>
  </si>
  <si>
    <t>MANAGER OPERASIONAL</t>
  </si>
  <si>
    <t>Otto Rivanto</t>
  </si>
  <si>
    <t>3525165004030002</t>
  </si>
  <si>
    <t>Pahlawan 9/5 RT/RW 003/001 Gapurosukolilo - Gresik</t>
  </si>
  <si>
    <t>RECEPSIONIST</t>
  </si>
  <si>
    <t>Nazwa Aprillya Putri</t>
  </si>
  <si>
    <t>3201131101820001</t>
  </si>
  <si>
    <t>Perumahan Karang Indah Blok BC 44 M RT/RW 006/005 Karang Semanding - Tuban</t>
  </si>
  <si>
    <t>Maududi</t>
  </si>
  <si>
    <t>3578190501850001</t>
  </si>
  <si>
    <t>Ambeng Ambeng Watangrejo RT/RW 002/001 Ambeng Ambeng Watangrejo Duduksampeyan - Gresik</t>
  </si>
  <si>
    <t>Luqman Pramono</t>
  </si>
  <si>
    <t>3525126708010001</t>
  </si>
  <si>
    <t>Kramat RT/RW 001/001 Kramat Bungah - Gresik</t>
  </si>
  <si>
    <t>STAF HRD</t>
  </si>
  <si>
    <t>Lailatuz Zahroh</t>
  </si>
  <si>
    <t>6471054803990002</t>
  </si>
  <si>
    <t>Jl. KH Zubair No. 11 RT/RW 002/001 Pulopancikan, Gresik</t>
  </si>
  <si>
    <t>MARKETING COMMUNICATION</t>
  </si>
  <si>
    <t>Felicia Tara Chika</t>
  </si>
  <si>
    <t>3578150503910004</t>
  </si>
  <si>
    <t>Krembangan Besar 24 RT/RW 002/013 KREMBANGAN SELATAN KREMBANGAN - SURABAYA</t>
  </si>
  <si>
    <t>CHIEF OF HRD</t>
  </si>
  <si>
    <t>Dwi Sandy Kusbiantoro</t>
  </si>
  <si>
    <t>3517011210970001</t>
  </si>
  <si>
    <t>Sampeyan RT/RW 006/003 Duduksampeyan Duduksampeyan - Gresik</t>
  </si>
  <si>
    <t>IT SUPPORT</t>
  </si>
  <si>
    <t>Dhimas Wardhana Putra</t>
  </si>
  <si>
    <t>3525104109000001</t>
  </si>
  <si>
    <t>Jl. Brawijaya 01 RT/RW 004/002 Gumeno, Manyar-Gresik</t>
  </si>
  <si>
    <t>ADMIN INVOICE</t>
  </si>
  <si>
    <t>Aldina Hasti Putri</t>
  </si>
  <si>
    <t>Masuk: 22 hari</t>
  </si>
  <si>
    <t>3525161401020003</t>
  </si>
  <si>
    <t>Jl. Pati no.02 GKB GRESIK</t>
  </si>
  <si>
    <t>Albi Firmansyah</t>
  </si>
  <si>
    <t>PERHITUNGAN GAJI KARYAWAN KONTRAK</t>
  </si>
  <si>
    <t>OFFICE ADMINISTRATION - PTS</t>
  </si>
  <si>
    <t>OFFICE OPERATIONAL - PTS</t>
  </si>
  <si>
    <t>INDIRECT</t>
  </si>
  <si>
    <t>INDIRECT - OTHER</t>
  </si>
  <si>
    <t>INDIRECT - PTS</t>
  </si>
  <si>
    <t>INDIRECT - WORKSHOP 2</t>
  </si>
  <si>
    <t>REGULAR MAINTENANCE</t>
  </si>
  <si>
    <t>DAILY MAINTENANCE ACID</t>
  </si>
  <si>
    <t>DAILY MAINTENANCE &amp; PROJECT CII</t>
  </si>
  <si>
    <t>DAILY MAINTENANCE CII - JIIPE - MTC CII - JIIPE</t>
  </si>
  <si>
    <t>PROJECT ALL - CII - JIIPE</t>
  </si>
  <si>
    <t>ALL AREA</t>
  </si>
  <si>
    <t>ALL AREA - CII - JIIPE</t>
  </si>
  <si>
    <t>DIRECT - OTHER</t>
  </si>
  <si>
    <t>Uncategory</t>
  </si>
  <si>
    <t>Uncategory - PTS</t>
  </si>
  <si>
    <t>Uncategory - WORKSHOP 1</t>
  </si>
  <si>
    <t>PERHITUNGAN GAJI KARYAWAN HARIAN</t>
  </si>
</sst>
</file>

<file path=xl/styles.xml><?xml version="1.0" encoding="utf-8"?>
<styleSheet xmlns="http://schemas.openxmlformats.org/spreadsheetml/2006/main" xml:space="preserve">
  <numFmts count="4">
    <numFmt numFmtId="164" formatCode="#,##0;-#,##0;&quot;-&quot;;@"/>
    <numFmt numFmtId="165" formatCode="#,##0.0;-#,##0.0;&quot;-&quot;;@"/>
    <numFmt numFmtId="166" formatCode="#,##0.00;-#,##0.00;&quot;-&quot;;@"/>
    <numFmt numFmtId="167" formatCode="&quot;Rp&quot; #,##0.00;-&quot;Rp&quot; #,##0.00;&quot;-&quot;;@"/>
  </numFmts>
  <fonts count="1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C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single"/>
      <sz val="18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C00000"/>
      <name val="Calibri"/>
    </font>
    <font>
      <b val="1"/>
      <i val="1"/>
      <strike val="0"/>
      <u val="none"/>
      <sz val="10"/>
      <color rgb="FFC00000"/>
      <name val="Calibri"/>
    </font>
    <font>
      <b val="1"/>
      <i val="0"/>
      <strike val="0"/>
      <u val="none"/>
      <sz val="10"/>
      <color rgb="FF4B5563"/>
      <name val="Calibri"/>
    </font>
    <font>
      <b val="1"/>
      <i val="0"/>
      <strike val="0"/>
      <u val="none"/>
      <sz val="10"/>
      <color rgb="FF6B7280"/>
      <name val="Calibri"/>
    </font>
    <font>
      <b val="1"/>
      <i val="1"/>
      <strike val="0"/>
      <u val="none"/>
      <sz val="10"/>
      <color rgb="FF6B7280"/>
      <name val="Calibri"/>
    </font>
    <font>
      <b val="0"/>
      <i val="0"/>
      <strike val="0"/>
      <u val="none"/>
      <sz val="10"/>
      <color rgb="FF6B7280"/>
      <name val="Calibri"/>
    </font>
    <font>
      <b val="0"/>
      <i val="0"/>
      <strike val="0"/>
      <u val="single"/>
      <sz val="11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1D5DB"/>
        <bgColor rgb="FFD1D5DB"/>
      </patternFill>
    </fill>
    <fill>
      <patternFill patternType="solid">
        <fgColor rgb="FFE5E7EB"/>
        <bgColor rgb="FFE5E7EB"/>
      </patternFill>
    </fill>
    <fill>
      <patternFill patternType="solid">
        <fgColor rgb="FFECECEC"/>
        <bgColor rgb="FFECECEC"/>
      </patternFill>
    </fill>
  </fills>
  <borders count="3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vertical="center" textRotation="0" wrapText="false" shrinkToFit="false"/>
    </xf>
    <xf xfId="0" fontId="1" numFmtId="0" fillId="0" borderId="1" applyFont="1" applyNumberFormat="0" applyFill="0" applyBorder="1" applyAlignment="1">
      <alignment horizontal="centerContinuous" vertical="center" textRotation="0" wrapText="false" shrinkToFit="false"/>
    </xf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0"/>
    <xf xfId="0" fontId="5" numFmtId="0" fillId="2" borderId="2" applyFont="1" applyNumberFormat="0" applyFill="1" applyBorder="1" applyAlignment="1">
      <alignment horizontal="center" vertical="center" textRotation="0" wrapText="true" shrinkToFit="false"/>
    </xf>
    <xf xfId="0" fontId="6" numFmtId="0" fillId="0" borderId="2" applyFont="1" applyNumberFormat="0" applyFill="0" applyBorder="1" applyAlignment="1">
      <alignment vertical="center" textRotation="0" wrapText="false" shrinkToFit="false"/>
    </xf>
    <xf xfId="0" fontId="7" numFmtId="0" fillId="0" borderId="2" applyFont="1" applyNumberFormat="0" applyFill="0" applyBorder="1" applyAlignment="1">
      <alignment vertical="center" textRotation="0" wrapText="false" shrinkToFit="false"/>
    </xf>
    <xf xfId="0" fontId="8" numFmtId="0" fillId="0" borderId="2" applyFont="1" applyNumberFormat="0" applyFill="0" applyBorder="1" applyAlignment="1">
      <alignment vertical="center" textRotation="0" wrapText="false" shrinkToFit="false"/>
    </xf>
    <xf xfId="0" fontId="7" numFmtId="0" fillId="0" borderId="2" applyFont="1" applyNumberFormat="0" applyFill="0" applyBorder="1" applyAlignment="1">
      <alignment horizontal="centerContinuous" vertical="center" textRotation="0" wrapText="false" shrinkToFit="false"/>
    </xf>
    <xf xfId="0" fontId="8" numFmtId="0" fillId="0" borderId="2" applyFont="1" applyNumberFormat="0" applyFill="0" applyBorder="1" applyAlignment="1">
      <alignment horizontal="centerContinuous" vertical="center" textRotation="0" wrapText="false" shrinkToFit="false"/>
    </xf>
    <xf xfId="0" fontId="9" numFmtId="0" fillId="3" borderId="2" applyFont="1" applyNumberFormat="0" applyFill="1" applyBorder="1" applyAlignment="1">
      <alignment horizontal="center" vertical="center" textRotation="0" wrapText="true" shrinkToFit="false"/>
    </xf>
    <xf xfId="0" fontId="7" numFmtId="164" fillId="0" borderId="2" applyFont="1" applyNumberFormat="1" applyFill="0" applyBorder="1" applyAlignment="1">
      <alignment horizontal="right" vertical="center" textRotation="0" wrapText="false" shrinkToFit="false"/>
    </xf>
    <xf xfId="0" fontId="8" numFmtId="164" fillId="0" borderId="2" applyFont="1" applyNumberFormat="1" applyFill="0" applyBorder="1" applyAlignment="1">
      <alignment horizontal="right" vertical="center" textRotation="0" wrapText="false" shrinkToFit="false"/>
    </xf>
    <xf xfId="0" fontId="7" numFmtId="165" fillId="0" borderId="2" applyFont="1" applyNumberFormat="1" applyFill="0" applyBorder="1" applyAlignment="1">
      <alignment horizontal="right" vertical="center" textRotation="0" wrapText="false" shrinkToFit="false"/>
    </xf>
    <xf xfId="0" fontId="8" numFmtId="165" fillId="0" borderId="2" applyFont="1" applyNumberFormat="1" applyFill="0" applyBorder="1" applyAlignment="1">
      <alignment horizontal="right" vertical="center" textRotation="0" wrapText="false" shrinkToFit="false"/>
    </xf>
    <xf xfId="0" fontId="7" numFmtId="166" fillId="0" borderId="2" applyFont="1" applyNumberFormat="1" applyFill="0" applyBorder="1" applyAlignment="1">
      <alignment horizontal="right" vertical="center" textRotation="0" wrapText="false" shrinkToFit="false"/>
    </xf>
    <xf xfId="0" fontId="8" numFmtId="166" fillId="0" borderId="2" applyFont="1" applyNumberFormat="1" applyFill="0" applyBorder="1" applyAlignment="1">
      <alignment horizontal="right" vertical="center" textRotation="0" wrapText="false" shrinkToFit="false"/>
    </xf>
    <xf xfId="0" fontId="7" numFmtId="167" fillId="0" borderId="2" applyFont="1" applyNumberFormat="1" applyFill="0" applyBorder="1" applyAlignment="1">
      <alignment horizontal="right" vertical="center" textRotation="0" wrapText="false" shrinkToFit="false"/>
    </xf>
    <xf xfId="0" fontId="8" numFmtId="167" fillId="0" borderId="2" applyFont="1" applyNumberFormat="1" applyFill="0" applyBorder="1" applyAlignment="1">
      <alignment horizontal="right" vertical="center" textRotation="0" wrapText="false" shrinkToFit="false"/>
    </xf>
    <xf xfId="0" fontId="10" numFmtId="167" fillId="4" borderId="2" applyFont="1" applyNumberFormat="1" applyFill="1" applyBorder="1" applyAlignment="1">
      <alignment horizontal="right" vertical="center" textRotation="0" wrapText="false" shrinkToFit="false"/>
    </xf>
    <xf xfId="0" fontId="11" numFmtId="167" fillId="4" borderId="2" applyFont="1" applyNumberFormat="1" applyFill="1" applyBorder="1" applyAlignment="1">
      <alignment horizontal="right" vertical="center" textRotation="0" wrapText="false" shrinkToFit="false"/>
    </xf>
    <xf xfId="0" fontId="6" numFmtId="49" fillId="0" borderId="2" applyFont="1" applyNumberFormat="1" applyFill="0" applyBorder="1" applyAlignment="1">
      <alignment horizontal="left" vertical="center" textRotation="0" wrapText="false" shrinkToFit="false"/>
    </xf>
    <xf xfId="0" fontId="7" numFmtId="49" fillId="0" borderId="2" applyFont="1" applyNumberFormat="1" applyFill="0" applyBorder="1" applyAlignment="1">
      <alignment horizontal="left" vertical="center" textRotation="0" wrapText="false" shrinkToFit="false"/>
    </xf>
    <xf xfId="0" fontId="8" numFmtId="49" fillId="0" borderId="2" applyFont="1" applyNumberFormat="1" applyFill="0" applyBorder="1" applyAlignment="1">
      <alignment horizontal="left" vertical="center" textRotation="0" wrapText="false" shrinkToFit="false"/>
    </xf>
    <xf xfId="0" fontId="6" numFmtId="49" fillId="0" borderId="2" applyFont="1" applyNumberFormat="1" applyFill="0" applyBorder="1" applyAlignment="1">
      <alignment horizontal="left" vertical="center" textRotation="0" wrapText="true" shrinkToFit="false"/>
    </xf>
    <xf xfId="0" fontId="7" numFmtId="49" fillId="0" borderId="2" applyFont="1" applyNumberFormat="1" applyFill="0" applyBorder="1" applyAlignment="1">
      <alignment horizontal="left" vertical="center" textRotation="0" wrapText="true" shrinkToFit="false"/>
    </xf>
    <xf xfId="0" fontId="8" numFmtId="49" fillId="0" borderId="2" applyFont="1" applyNumberFormat="1" applyFill="0" applyBorder="1" applyAlignment="1">
      <alignment horizontal="left" vertical="center" textRotation="0" wrapText="true" shrinkToFit="false"/>
    </xf>
    <xf xfId="0" fontId="6" numFmtId="1" fillId="5" borderId="2" applyFont="1" applyNumberFormat="1" applyFill="1" applyBorder="1" applyAlignment="1">
      <alignment horizontal="center" vertical="center" textRotation="0" wrapText="false" shrinkToFit="false"/>
    </xf>
    <xf xfId="0" fontId="9" numFmtId="1" fillId="3" borderId="2" applyFont="1" applyNumberFormat="1" applyFill="1" applyBorder="1" applyAlignment="1">
      <alignment horizontal="center" vertical="center" textRotation="0" wrapText="false" shrinkToFit="false"/>
    </xf>
    <xf xfId="0" fontId="6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8" numFmtId="0" fillId="0" borderId="2" applyFont="1" applyNumberFormat="0" applyFill="0" applyBorder="1" applyAlignment="1">
      <alignment horizontal="center" vertical="center" textRotation="0" wrapText="false" shrinkToFit="false"/>
    </xf>
    <xf xfId="0" fontId="6" numFmtId="166" fillId="0" borderId="2" applyFont="1" applyNumberFormat="1" applyFill="0" applyBorder="1" applyAlignment="1">
      <alignment horizontal="right" vertical="center" textRotation="0" wrapText="false" shrinkToFit="false"/>
    </xf>
    <xf xfId="0" fontId="6" numFmtId="164" fillId="0" borderId="2" applyFont="1" applyNumberFormat="1" applyFill="0" applyBorder="1" applyAlignment="1">
      <alignment horizontal="right" vertical="center" textRotation="0" wrapText="false" shrinkToFit="false"/>
    </xf>
    <xf xfId="0" fontId="6" numFmtId="167" fillId="0" borderId="2" applyFont="1" applyNumberFormat="1" applyFill="0" applyBorder="1" applyAlignment="1">
      <alignment horizontal="right" vertical="center" textRotation="0" wrapText="false" shrinkToFit="false"/>
    </xf>
    <xf xfId="0" fontId="6" numFmtId="165" fillId="0" borderId="2" applyFont="1" applyNumberFormat="1" applyFill="0" applyBorder="1" applyAlignment="1">
      <alignment horizontal="right" vertical="center" textRotation="0" wrapText="false" shrinkToFit="false"/>
    </xf>
    <xf xfId="0" fontId="12" numFmtId="167" fillId="4" borderId="2" applyFont="1" applyNumberFormat="1" applyFill="1" applyBorder="1" applyAlignment="1">
      <alignment horizontal="right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166" fillId="0" borderId="1" applyFont="1" applyNumberFormat="1" applyFill="0" applyBorder="1" applyAlignment="1">
      <alignment horizontal="centerContinuous" vertical="center" textRotation="0" wrapText="false" shrinkToFit="false"/>
    </xf>
    <xf xfId="0" fontId="1" numFmtId="164" fillId="0" borderId="1" applyFont="1" applyNumberFormat="1" applyFill="0" applyBorder="1" applyAlignment="1">
      <alignment horizontal="right" vertical="center" textRotation="0" wrapText="false" shrinkToFit="true"/>
    </xf>
    <xf xfId="0" fontId="1" numFmtId="166" fillId="0" borderId="1" applyFont="1" applyNumberFormat="1" applyFill="0" applyBorder="1" applyAlignment="1">
      <alignment horizontal="right" vertical="center" textRotation="0" wrapText="false" shrinkToFit="true"/>
    </xf>
    <xf xfId="0" fontId="1" numFmtId="167" fillId="0" borderId="1" applyFont="1" applyNumberFormat="1" applyFill="0" applyBorder="1" applyAlignment="1">
      <alignment horizontal="right" vertical="center" textRotation="0" wrapText="false" shrinkToFit="true"/>
    </xf>
    <xf xfId="0" fontId="1" numFmtId="165" fillId="0" borderId="1" applyFont="1" applyNumberFormat="1" applyFill="0" applyBorder="1" applyAlignment="1">
      <alignment horizontal="right" vertical="center" textRotation="0" wrapText="false" shrinkToFit="true"/>
    </xf>
    <xf xfId="0" fontId="1" numFmtId="167" fillId="4" borderId="1" applyFont="1" applyNumberFormat="1" applyFill="1" applyBorder="1" applyAlignment="1">
      <alignment horizontal="right" vertical="center" textRotation="0" wrapText="false" shrinkToFit="true"/>
    </xf>
    <xf xfId="0" fontId="1" numFmtId="49" fillId="0" borderId="1" applyFont="1" applyNumberFormat="1" applyFill="0" applyBorder="1" applyAlignment="1">
      <alignment horizontal="right" vertical="center" textRotation="0" wrapText="true" shrinkToFit="true"/>
    </xf>
    <xf xfId="0" fontId="1" numFmtId="49" fillId="0" borderId="1" applyFont="1" applyNumberFormat="1" applyFill="0" applyBorder="1" applyAlignment="1">
      <alignment horizontal="right" vertical="center" textRotation="0" wrapText="false" shrinkToFit="tru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3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vmlDrawing1.vml.rels><?xml version="1.0" encoding="UTF-8" standalone="yes"?>
<Relationships xmlns="http://schemas.openxmlformats.org/package/2006/relationships"/>
</file>

<file path=xl/drawings/_rels/vmlDrawing2.vml.rels><?xml version="1.0" encoding="UTF-8" standalone="yes"?>
<Relationships xmlns="http://schemas.openxmlformats.org/package/2006/relationships"/>
</file>

<file path=xl/drawings/_rels/vmlDrawing3.vml.rels><?xml version="1.0" encoding="UTF-8" standalone="yes"?>
<Relationships xmlns="http://schemas.openxmlformats.org/package/2006/relationships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1.vml"/><Relationship Id="rId_comments1" Type="http://schemas.openxmlformats.org/officeDocument/2006/relationships/comments" Target="../comments1.xml"/></Relationships>
</file>

<file path=xl/worksheets/_rels/sheet2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2.vml"/><Relationship Id="rId_comments1" Type="http://schemas.openxmlformats.org/officeDocument/2006/relationships/comments" Target="../comments2.xm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  <pageSetUpPr fitToPage="1"/>
  </sheetPr>
  <dimension ref="A1:AY110"/>
  <sheetViews>
    <sheetView tabSelected="1" workbookViewId="0" showGridLines="true" showRowColHeaders="1">
      <pane xSplit="4" ySplit="10" topLeftCell="E11" activePane="bottomRight" state="frozen"/>
      <selection pane="topRight"/>
      <selection pane="bottomLeft"/>
      <selection pane="bottomRight" activeCell="A109" sqref="A109:AO109"/>
    </sheetView>
  </sheetViews>
  <sheetFormatPr defaultRowHeight="14.4" outlineLevelRow="0" outlineLevelCol="1"/>
  <cols>
    <col min="1" max="1" width="6" customWidth="true" style="0"/>
    <col min="2" max="2" width="14" customWidth="true" style="0"/>
    <col min="3" max="3" width="28" customWidth="true" style="0"/>
    <col min="4" max="4" width="20" customWidth="true" style="0"/>
    <col min="5" max="5" width="10" customWidth="true" style="0"/>
    <col min="6" max="6" width="7" customWidth="true" style="0"/>
    <col min="7" max="7" width="10" customWidth="true" style="0"/>
    <col min="8" max="8" width="12" customWidth="true" style="0"/>
    <col min="9" max="9" width="10" customWidth="true" outlineLevel="1" style="0"/>
    <col min="10" max="10" width="10" customWidth="true" outlineLevel="1" style="0"/>
    <col min="11" max="11" width="12" customWidth="true" outlineLevel="1" style="0"/>
    <col min="12" max="12" width="10" customWidth="true" outlineLevel="1" style="0"/>
    <col min="13" max="13" width="19.995" bestFit="true" customWidth="true" style="0"/>
    <col min="14" max="14" width="18.71" bestFit="true" customWidth="true" style="0"/>
    <col min="15" max="15" width="21.138" bestFit="true" customWidth="true" style="0"/>
    <col min="16" max="16" width="19.995" bestFit="true" customWidth="true" outlineLevel="1" style="0"/>
    <col min="17" max="17" width="19.995" bestFit="true" customWidth="true" outlineLevel="1" style="0"/>
    <col min="18" max="18" width="21.138" bestFit="true" customWidth="true" outlineLevel="1" style="0"/>
    <col min="19" max="19" width="11" customWidth="true" outlineLevel="1" style="0"/>
    <col min="20" max="20" width="11" customWidth="true" outlineLevel="1" style="0"/>
    <col min="21" max="21" width="11" customWidth="true" outlineLevel="1" style="0"/>
    <col min="22" max="22" width="11" customWidth="true" outlineLevel="1" style="0"/>
    <col min="23" max="23" width="12" customWidth="true" outlineLevel="1" style="0"/>
    <col min="24" max="24" width="12" customWidth="true" outlineLevel="1" style="0"/>
    <col min="25" max="25" width="12" customWidth="true" outlineLevel="1" style="0"/>
    <col min="26" max="26" width="12" customWidth="true" outlineLevel="1" style="0"/>
    <col min="27" max="27" width="12" customWidth="true" outlineLevel="1" style="0"/>
    <col min="28" max="28" width="15.853" bestFit="true" customWidth="true" style="0"/>
    <col min="29" max="29" width="12" customWidth="true" style="0"/>
    <col min="30" max="30" width="12" customWidth="true" style="0"/>
    <col min="31" max="31" width="16" customWidth="true" style="0"/>
    <col min="32" max="32" width="20.138" bestFit="true" customWidth="true" style="0"/>
    <col min="33" max="33" width="19.995" bestFit="true" customWidth="true" style="0"/>
    <col min="34" max="34" width="18.71" bestFit="true" customWidth="true" style="0"/>
    <col min="35" max="35" width="18.71" bestFit="true" customWidth="true" style="0"/>
    <col min="36" max="36" width="18.71" bestFit="true" customWidth="true" style="0"/>
    <col min="37" max="37" width="19.995" bestFit="true" customWidth="true" style="0"/>
    <col min="38" max="38" width="21.138" bestFit="true" customWidth="true" style="0"/>
    <col min="39" max="39" width="19.995" bestFit="true" customWidth="true" style="0"/>
    <col min="40" max="40" width="19.995" bestFit="true" customWidth="true" style="0"/>
    <col min="41" max="41" width="19.995" bestFit="true" customWidth="true" style="0"/>
    <col min="42" max="42" width="19.995" bestFit="true" customWidth="true" outlineLevel="1" style="0"/>
    <col min="43" max="43" width="9.283" bestFit="true" customWidth="true" outlineLevel="1" style="0"/>
    <col min="44" max="44" width="17.853" bestFit="true" customWidth="true" outlineLevel="1" style="0"/>
    <col min="45" max="45" width="10.283" bestFit="true" customWidth="true" outlineLevel="1" style="0"/>
    <col min="46" max="46" width="11.569" bestFit="true" customWidth="true" outlineLevel="1" style="0"/>
    <col min="47" max="47" width="16.853" bestFit="true" customWidth="true" outlineLevel="1" style="0"/>
    <col min="48" max="48" width="12" customWidth="true" outlineLevel="1" style="0"/>
    <col min="49" max="49" width="20" customWidth="true" outlineLevel="1" style="0"/>
    <col min="50" max="50" width="40" customWidth="true" outlineLevel="1" style="0"/>
    <col min="51" max="51" width="24" customWidth="true" outlineLevel="1" style="0"/>
  </cols>
  <sheetData>
    <row r="1" spans="1:51" customHeight="1" ht="24">
      <c r="A1" s="3" t="s">
        <v>222</v>
      </c>
    </row>
    <row r="3" spans="1:51" customHeight="1" ht="30">
      <c r="A3" s="4" t="s">
        <v>223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</row>
    <row r="6" spans="1:51" customHeight="1" ht="22">
      <c r="A6" s="5" t="s">
        <v>224</v>
      </c>
    </row>
    <row r="8" spans="1:51" customHeight="1" ht="26">
      <c r="A8" s="6" t="s">
        <v>225</v>
      </c>
      <c r="B8" s="6" t="s">
        <v>226</v>
      </c>
      <c r="C8" s="6" t="s">
        <v>227</v>
      </c>
      <c r="D8" s="6" t="s">
        <v>228</v>
      </c>
      <c r="E8" s="6" t="s">
        <v>229</v>
      </c>
      <c r="F8" s="6" t="s">
        <v>230</v>
      </c>
      <c r="G8" s="6" t="s">
        <v>231</v>
      </c>
      <c r="H8" s="6" t="s">
        <v>232</v>
      </c>
      <c r="I8" s="6" t="s">
        <v>233</v>
      </c>
      <c r="J8" s="6" t="s">
        <v>235</v>
      </c>
      <c r="K8" s="6" t="s">
        <v>236</v>
      </c>
      <c r="L8" s="6" t="s">
        <v>237</v>
      </c>
      <c r="M8" s="6" t="s">
        <v>239</v>
      </c>
      <c r="N8" s="6" t="s">
        <v>240</v>
      </c>
      <c r="O8" s="6" t="s">
        <v>242</v>
      </c>
      <c r="P8" s="6" t="s">
        <v>244</v>
      </c>
      <c r="Q8" s="6" t="s">
        <v>245</v>
      </c>
      <c r="R8" s="6" t="s">
        <v>246</v>
      </c>
      <c r="S8" s="6" t="s">
        <v>248</v>
      </c>
      <c r="T8" s="6"/>
      <c r="U8" s="6"/>
      <c r="V8" s="6"/>
      <c r="W8" s="6" t="s">
        <v>249</v>
      </c>
      <c r="X8" s="6"/>
      <c r="Y8" s="6"/>
      <c r="Z8" s="6"/>
      <c r="AA8" s="6" t="s">
        <v>250</v>
      </c>
      <c r="AB8" s="6" t="s">
        <v>251</v>
      </c>
      <c r="AC8" s="6" t="s">
        <v>252</v>
      </c>
      <c r="AD8" s="6" t="s">
        <v>253</v>
      </c>
      <c r="AE8" s="6" t="s">
        <v>254</v>
      </c>
      <c r="AF8" s="6" t="s">
        <v>255</v>
      </c>
      <c r="AG8" s="6" t="s">
        <v>246</v>
      </c>
      <c r="AH8" s="6" t="s">
        <v>256</v>
      </c>
      <c r="AI8" s="6"/>
      <c r="AJ8" s="6"/>
      <c r="AK8" s="6" t="s">
        <v>260</v>
      </c>
      <c r="AL8" s="12" t="s">
        <v>261</v>
      </c>
      <c r="AM8" s="6" t="s">
        <v>262</v>
      </c>
      <c r="AN8" s="6" t="s">
        <v>263</v>
      </c>
      <c r="AO8" s="6" t="s">
        <v>264</v>
      </c>
      <c r="AP8" s="6" t="s">
        <v>265</v>
      </c>
      <c r="AQ8" s="6" t="s">
        <v>266</v>
      </c>
      <c r="AR8" s="6" t="s">
        <v>267</v>
      </c>
      <c r="AS8" s="6" t="s">
        <v>268</v>
      </c>
      <c r="AT8" s="6" t="s">
        <v>269</v>
      </c>
      <c r="AU8" s="6" t="s">
        <v>270</v>
      </c>
      <c r="AV8" s="6" t="s">
        <v>271</v>
      </c>
      <c r="AW8" s="6" t="s">
        <v>272</v>
      </c>
      <c r="AX8" s="6" t="s">
        <v>273</v>
      </c>
      <c r="AY8" s="6" t="s">
        <v>274</v>
      </c>
    </row>
    <row r="9" spans="1:51" customHeight="1" ht="24">
      <c r="A9" s="6"/>
      <c r="B9" s="6"/>
      <c r="C9" s="6"/>
      <c r="D9" s="6"/>
      <c r="E9" s="6"/>
      <c r="F9" s="6"/>
      <c r="G9" s="6"/>
      <c r="H9" s="6"/>
      <c r="I9" s="6" t="s">
        <v>234</v>
      </c>
      <c r="J9" s="6" t="s">
        <v>2</v>
      </c>
      <c r="K9" s="6" t="s">
        <v>234</v>
      </c>
      <c r="L9" s="6" t="s">
        <v>238</v>
      </c>
      <c r="M9" s="6"/>
      <c r="N9" s="6" t="s">
        <v>241</v>
      </c>
      <c r="O9" s="6" t="s">
        <v>243</v>
      </c>
      <c r="P9" s="6"/>
      <c r="Q9" s="6"/>
      <c r="R9" s="6" t="s">
        <v>247</v>
      </c>
      <c r="S9" s="6">
        <v>1.5</v>
      </c>
      <c r="T9" s="6">
        <v>2</v>
      </c>
      <c r="U9" s="6">
        <v>3</v>
      </c>
      <c r="V9" s="6">
        <v>4</v>
      </c>
      <c r="W9" s="6">
        <v>1.5</v>
      </c>
      <c r="X9" s="6">
        <v>2</v>
      </c>
      <c r="Y9" s="6">
        <v>3</v>
      </c>
      <c r="Z9" s="6">
        <v>4</v>
      </c>
      <c r="AA9" s="6"/>
      <c r="AB9" s="6"/>
      <c r="AC9" s="6"/>
      <c r="AD9" s="6"/>
      <c r="AE9" s="6"/>
      <c r="AF9" s="6"/>
      <c r="AG9" s="6"/>
      <c r="AH9" s="6" t="s">
        <v>257</v>
      </c>
      <c r="AI9" s="6" t="s">
        <v>258</v>
      </c>
      <c r="AJ9" s="6" t="s">
        <v>259</v>
      </c>
      <c r="AK9" s="6"/>
      <c r="AL9" s="12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</row>
    <row r="10" spans="1:51" customHeight="1" ht="20">
      <c r="A10" s="29">
        <v>1</v>
      </c>
      <c r="B10" s="29">
        <v>2</v>
      </c>
      <c r="C10" s="29">
        <v>3</v>
      </c>
      <c r="D10" s="29">
        <v>4</v>
      </c>
      <c r="E10" s="29">
        <v>5</v>
      </c>
      <c r="F10" s="29">
        <v>6</v>
      </c>
      <c r="G10" s="29">
        <v>7</v>
      </c>
      <c r="H10" s="29">
        <v>8</v>
      </c>
      <c r="I10" s="29">
        <v>9</v>
      </c>
      <c r="J10" s="29">
        <v>10</v>
      </c>
      <c r="K10" s="29">
        <v>11</v>
      </c>
      <c r="L10" s="29">
        <v>12</v>
      </c>
      <c r="M10" s="29">
        <v>13</v>
      </c>
      <c r="N10" s="29">
        <v>14</v>
      </c>
      <c r="O10" s="29">
        <v>15</v>
      </c>
      <c r="P10" s="29">
        <v>16</v>
      </c>
      <c r="Q10" s="29">
        <v>17</v>
      </c>
      <c r="R10" s="29">
        <v>18</v>
      </c>
      <c r="S10" s="29">
        <v>19</v>
      </c>
      <c r="T10" s="29">
        <v>20</v>
      </c>
      <c r="U10" s="29">
        <v>21</v>
      </c>
      <c r="V10" s="29">
        <v>22</v>
      </c>
      <c r="W10" s="29">
        <v>23</v>
      </c>
      <c r="X10" s="29">
        <v>24</v>
      </c>
      <c r="Y10" s="29">
        <v>25</v>
      </c>
      <c r="Z10" s="29">
        <v>26</v>
      </c>
      <c r="AA10" s="29">
        <v>27</v>
      </c>
      <c r="AB10" s="29">
        <v>28</v>
      </c>
      <c r="AC10" s="29">
        <v>29</v>
      </c>
      <c r="AD10" s="29">
        <v>30</v>
      </c>
      <c r="AE10" s="29">
        <v>31</v>
      </c>
      <c r="AF10" s="29">
        <v>32</v>
      </c>
      <c r="AG10" s="29">
        <v>33</v>
      </c>
      <c r="AH10" s="29">
        <v>34</v>
      </c>
      <c r="AI10" s="29">
        <v>35</v>
      </c>
      <c r="AJ10" s="29">
        <v>36</v>
      </c>
      <c r="AK10" s="29">
        <v>37</v>
      </c>
      <c r="AL10" s="30">
        <v>38</v>
      </c>
      <c r="AM10" s="29">
        <v>39</v>
      </c>
      <c r="AN10" s="29">
        <v>40</v>
      </c>
      <c r="AO10" s="29">
        <v>41</v>
      </c>
      <c r="AP10" s="29">
        <v>42</v>
      </c>
      <c r="AQ10" s="29">
        <v>43</v>
      </c>
      <c r="AR10" s="29">
        <v>44</v>
      </c>
      <c r="AS10" s="29">
        <v>45</v>
      </c>
      <c r="AT10" s="29">
        <v>46</v>
      </c>
      <c r="AU10" s="29">
        <v>47</v>
      </c>
      <c r="AV10" s="29">
        <v>48</v>
      </c>
      <c r="AW10" s="29">
        <v>49</v>
      </c>
      <c r="AX10" s="29">
        <v>50</v>
      </c>
      <c r="AY10" s="29">
        <v>51</v>
      </c>
    </row>
    <row r="11" spans="1:51">
      <c r="A11" s="31">
        <v>1</v>
      </c>
      <c r="B11" s="7">
        <v>10050</v>
      </c>
      <c r="C11" s="7" t="s">
        <v>221</v>
      </c>
      <c r="D11" s="7" t="s">
        <v>220</v>
      </c>
      <c r="E11" s="31" t="s">
        <v>5</v>
      </c>
      <c r="F11" s="31" t="s">
        <v>190</v>
      </c>
      <c r="G11" s="31" t="s">
        <v>122</v>
      </c>
      <c r="H11" s="31" t="s">
        <v>2</v>
      </c>
      <c r="I11" s="34">
        <v>0.0</v>
      </c>
      <c r="J11" s="35">
        <v>21.0</v>
      </c>
      <c r="K11" s="34">
        <v>168.0</v>
      </c>
      <c r="L11" s="34">
        <v>0</v>
      </c>
      <c r="M11" s="36">
        <v>309523.81</v>
      </c>
      <c r="N11" s="36">
        <v>23500.0</v>
      </c>
      <c r="O11" s="36">
        <v>6500000.0</v>
      </c>
      <c r="P11" s="36">
        <v>0</v>
      </c>
      <c r="Q11" s="36">
        <v>500000.0</v>
      </c>
      <c r="R11" s="36">
        <v>7000000.0</v>
      </c>
      <c r="S11" s="35">
        <v>0</v>
      </c>
      <c r="T11" s="35">
        <v>0</v>
      </c>
      <c r="U11" s="35">
        <v>0</v>
      </c>
      <c r="V11" s="35">
        <v>0</v>
      </c>
      <c r="W11" s="37" t="str">
        <f>IF(S11="",0,S11*1.5)</f>
        <v>0</v>
      </c>
      <c r="X11" s="37" t="str">
        <f>IF(T11="",0,T11*2)</f>
        <v>0</v>
      </c>
      <c r="Y11" s="37" t="str">
        <f>IF(U11="",0,U11*3)</f>
        <v>0</v>
      </c>
      <c r="Z11" s="37" t="str">
        <f>IF(V11="",0,V11*4)</f>
        <v>0</v>
      </c>
      <c r="AA11" s="37" t="str">
        <f>SUM(W11:Z11)</f>
        <v>0</v>
      </c>
      <c r="AB11" s="36" t="str">
        <f>IF(N11="",0,N11*AA11)</f>
        <v>0</v>
      </c>
      <c r="AC11" s="37">
        <v>0</v>
      </c>
      <c r="AD11" s="37">
        <v>0</v>
      </c>
      <c r="AE11" s="37" t="str">
        <f>AB11+AD11</f>
        <v>0</v>
      </c>
      <c r="AF11" s="36">
        <v>0</v>
      </c>
      <c r="AG11" s="36">
        <v>500000.0</v>
      </c>
      <c r="AH11" s="36">
        <v>130977.01</v>
      </c>
      <c r="AI11" s="36">
        <v>65488.5</v>
      </c>
      <c r="AJ11" s="36">
        <v>65488.5</v>
      </c>
      <c r="AK11" s="36" t="str">
        <f>SUM(AH11:AJ11)</f>
        <v>0</v>
      </c>
      <c r="AL11" s="38">
        <v>0</v>
      </c>
      <c r="AM11" s="36" t="str">
        <f>AK11+AL11+AQ11+AR11+AS11+AT11+AU11</f>
        <v>0</v>
      </c>
      <c r="AN11" s="36" t="str">
        <f>AG11+AE11+AF11</f>
        <v>0</v>
      </c>
      <c r="AO11" s="36" t="str">
        <f>AN11-AM11</f>
        <v>0</v>
      </c>
      <c r="AP11" s="36" t="str">
        <f>AO11</f>
        <v>0</v>
      </c>
      <c r="AQ11" s="36">
        <v>0</v>
      </c>
      <c r="AR11" s="36">
        <v>0</v>
      </c>
      <c r="AS11" s="36">
        <v>0</v>
      </c>
      <c r="AT11" s="36">
        <v>0</v>
      </c>
      <c r="AU11" s="36">
        <v>0</v>
      </c>
      <c r="AV11" s="26" t="s">
        <v>218</v>
      </c>
      <c r="AW11" s="23" t="s">
        <v>219</v>
      </c>
      <c r="AX11" s="26" t="s">
        <v>218</v>
      </c>
      <c r="AY11" s="26"/>
    </row>
    <row r="12" spans="1:51">
      <c r="A12" s="31">
        <v>2</v>
      </c>
      <c r="B12" s="7">
        <v>10006</v>
      </c>
      <c r="C12" s="7" t="s">
        <v>217</v>
      </c>
      <c r="D12" s="7" t="s">
        <v>216</v>
      </c>
      <c r="E12" s="31" t="s">
        <v>5</v>
      </c>
      <c r="F12" s="31" t="s">
        <v>4</v>
      </c>
      <c r="G12" s="31" t="s">
        <v>26</v>
      </c>
      <c r="H12" s="31" t="s">
        <v>2</v>
      </c>
      <c r="I12" s="34">
        <v>0.0</v>
      </c>
      <c r="J12" s="35">
        <v>21.0</v>
      </c>
      <c r="K12" s="34">
        <v>168.0</v>
      </c>
      <c r="L12" s="34">
        <v>0</v>
      </c>
      <c r="M12" s="36">
        <v>161904.76</v>
      </c>
      <c r="N12" s="36">
        <v>18500.0</v>
      </c>
      <c r="O12" s="36">
        <v>3400000.0</v>
      </c>
      <c r="P12" s="36">
        <v>0</v>
      </c>
      <c r="Q12" s="36">
        <v>0</v>
      </c>
      <c r="R12" s="36">
        <v>3400000.0</v>
      </c>
      <c r="S12" s="35">
        <v>0</v>
      </c>
      <c r="T12" s="35">
        <v>0</v>
      </c>
      <c r="U12" s="35">
        <v>0</v>
      </c>
      <c r="V12" s="35">
        <v>0</v>
      </c>
      <c r="W12" s="37" t="str">
        <f>IF(S12="",0,S12*1.5)</f>
        <v>0</v>
      </c>
      <c r="X12" s="37" t="str">
        <f>IF(T12="",0,T12*2)</f>
        <v>0</v>
      </c>
      <c r="Y12" s="37" t="str">
        <f>IF(U12="",0,U12*3)</f>
        <v>0</v>
      </c>
      <c r="Z12" s="37" t="str">
        <f>IF(V12="",0,V12*4)</f>
        <v>0</v>
      </c>
      <c r="AA12" s="37" t="str">
        <f>SUM(W12:Z12)</f>
        <v>0</v>
      </c>
      <c r="AB12" s="36" t="str">
        <f>IF(N12="",0,N12*AA12)</f>
        <v>0</v>
      </c>
      <c r="AC12" s="37">
        <v>0</v>
      </c>
      <c r="AD12" s="37">
        <v>0</v>
      </c>
      <c r="AE12" s="37" t="str">
        <f>AB12+AD12</f>
        <v>0</v>
      </c>
      <c r="AF12" s="36">
        <v>0</v>
      </c>
      <c r="AG12" s="36">
        <v>0</v>
      </c>
      <c r="AH12" s="36">
        <v>68000.0</v>
      </c>
      <c r="AI12" s="36">
        <v>34000.0</v>
      </c>
      <c r="AJ12" s="36">
        <v>34000.0</v>
      </c>
      <c r="AK12" s="36" t="str">
        <f>SUM(AH12:AJ12)</f>
        <v>0</v>
      </c>
      <c r="AL12" s="38">
        <v>0</v>
      </c>
      <c r="AM12" s="36" t="str">
        <f>AK12+AL12+AQ12+AR12+AS12+AT12+AU12</f>
        <v>0</v>
      </c>
      <c r="AN12" s="36" t="str">
        <f>AG12+AE12+AF12</f>
        <v>0</v>
      </c>
      <c r="AO12" s="36" t="str">
        <f>AN12-AM12</f>
        <v>0</v>
      </c>
      <c r="AP12" s="36" t="str">
        <f>AO12</f>
        <v>0</v>
      </c>
      <c r="AQ12" s="36">
        <v>0</v>
      </c>
      <c r="AR12" s="36">
        <v>0</v>
      </c>
      <c r="AS12" s="36">
        <v>0</v>
      </c>
      <c r="AT12" s="36">
        <v>0</v>
      </c>
      <c r="AU12" s="36">
        <v>0</v>
      </c>
      <c r="AV12" s="26" t="s">
        <v>214</v>
      </c>
      <c r="AW12" s="23" t="s">
        <v>215</v>
      </c>
      <c r="AX12" s="26" t="s">
        <v>214</v>
      </c>
      <c r="AY12" s="26"/>
    </row>
    <row r="13" spans="1:51" customHeight="1" ht="22">
      <c r="A13" s="32"/>
      <c r="B13" s="8"/>
      <c r="C13" s="10" t="s">
        <v>275</v>
      </c>
      <c r="D13" s="10"/>
      <c r="E13" s="32"/>
      <c r="F13" s="32"/>
      <c r="G13" s="32"/>
      <c r="H13" s="32"/>
      <c r="I13" s="17"/>
      <c r="J13" s="13" t="str">
        <f>SUM(J11:J12)</f>
        <v>0</v>
      </c>
      <c r="K13" s="17" t="str">
        <f>SUM(K11:K12)</f>
        <v>0</v>
      </c>
      <c r="L13" s="17" t="str">
        <f>SUM(L11:L12)</f>
        <v>0</v>
      </c>
      <c r="M13" s="19" t="str">
        <f>SUM(M11:M12)</f>
        <v>0</v>
      </c>
      <c r="N13" s="19" t="str">
        <f>SUM(N11:N12)</f>
        <v>0</v>
      </c>
      <c r="O13" s="19" t="str">
        <f>SUM(O11:O12)</f>
        <v>0</v>
      </c>
      <c r="P13" s="19" t="str">
        <f>SUM(P11:P12)</f>
        <v>0</v>
      </c>
      <c r="Q13" s="19" t="str">
        <f>SUM(Q11:Q12)</f>
        <v>0</v>
      </c>
      <c r="R13" s="19" t="str">
        <f>SUM(R11:R12)</f>
        <v>0</v>
      </c>
      <c r="S13" s="13" t="str">
        <f>SUM(S11:S12)</f>
        <v>0</v>
      </c>
      <c r="T13" s="13" t="str">
        <f>SUM(T11:T12)</f>
        <v>0</v>
      </c>
      <c r="U13" s="13" t="str">
        <f>SUM(U11:U12)</f>
        <v>0</v>
      </c>
      <c r="V13" s="13" t="str">
        <f>SUM(V11:V12)</f>
        <v>0</v>
      </c>
      <c r="W13" s="15" t="str">
        <f>SUM(W11:W12)</f>
        <v>0</v>
      </c>
      <c r="X13" s="15" t="str">
        <f>SUM(X11:X12)</f>
        <v>0</v>
      </c>
      <c r="Y13" s="15" t="str">
        <f>SUM(Y11:Y12)</f>
        <v>0</v>
      </c>
      <c r="Z13" s="15" t="str">
        <f>SUM(Z11:Z12)</f>
        <v>0</v>
      </c>
      <c r="AA13" s="15" t="str">
        <f>SUM(AA11:AA12)</f>
        <v>0</v>
      </c>
      <c r="AB13" s="19" t="str">
        <f>SUM(AB11:AB12)</f>
        <v>0</v>
      </c>
      <c r="AC13" s="15" t="str">
        <f>SUM(AC11:AC12)</f>
        <v>0</v>
      </c>
      <c r="AD13" s="15" t="str">
        <f>SUM(AD11:AD12)</f>
        <v>0</v>
      </c>
      <c r="AE13" s="15" t="str">
        <f>SUM(AE11:AE12)</f>
        <v>0</v>
      </c>
      <c r="AF13" s="19" t="str">
        <f>SUM(AF11:AF12)</f>
        <v>0</v>
      </c>
      <c r="AG13" s="19" t="str">
        <f>SUM(AG11:AG12)</f>
        <v>0</v>
      </c>
      <c r="AH13" s="19" t="str">
        <f>SUM(AH11:AH12)</f>
        <v>0</v>
      </c>
      <c r="AI13" s="19" t="str">
        <f>SUM(AI11:AI12)</f>
        <v>0</v>
      </c>
      <c r="AJ13" s="19" t="str">
        <f>SUM(AJ11:AJ12)</f>
        <v>0</v>
      </c>
      <c r="AK13" s="19" t="str">
        <f>SUM(AK11:AK12)</f>
        <v>0</v>
      </c>
      <c r="AL13" s="21" t="str">
        <f>SUM(AL11:AL12)</f>
        <v>0</v>
      </c>
      <c r="AM13" s="19" t="str">
        <f>SUM(AM11:AM12)</f>
        <v>0</v>
      </c>
      <c r="AN13" s="19" t="str">
        <f>SUM(AN11:AN12)</f>
        <v>0</v>
      </c>
      <c r="AO13" s="19" t="str">
        <f>SUM(AO11:AO12)</f>
        <v>0</v>
      </c>
      <c r="AP13" s="19" t="str">
        <f>SUM(AP11:AP12)</f>
        <v>0</v>
      </c>
      <c r="AQ13" s="19" t="str">
        <f>SUM(AQ11:AQ12)</f>
        <v>0</v>
      </c>
      <c r="AR13" s="19" t="str">
        <f>SUM(AR11:AR12)</f>
        <v>0</v>
      </c>
      <c r="AS13" s="19" t="str">
        <f>SUM(AS11:AS12)</f>
        <v>0</v>
      </c>
      <c r="AT13" s="19" t="str">
        <f>SUM(AT11:AT12)</f>
        <v>0</v>
      </c>
      <c r="AU13" s="19" t="str">
        <f>SUM(AU11:AU12)</f>
        <v>0</v>
      </c>
      <c r="AV13" s="27"/>
      <c r="AW13" s="24"/>
      <c r="AX13" s="27"/>
      <c r="AY13" s="27"/>
    </row>
    <row r="14" spans="1:51" customHeight="1" ht="20">
      <c r="A14" s="33"/>
      <c r="B14" s="9"/>
      <c r="C14" s="11" t="s">
        <v>276</v>
      </c>
      <c r="D14" s="11"/>
      <c r="E14" s="33"/>
      <c r="F14" s="33"/>
      <c r="G14" s="33"/>
      <c r="H14" s="33"/>
      <c r="I14" s="18"/>
      <c r="J14" s="14"/>
      <c r="K14" s="18"/>
      <c r="L14" s="18"/>
      <c r="M14" s="20"/>
      <c r="N14" s="20"/>
      <c r="O14" s="20"/>
      <c r="P14" s="20"/>
      <c r="Q14" s="20"/>
      <c r="R14" s="20"/>
      <c r="S14" s="14"/>
      <c r="T14" s="14"/>
      <c r="U14" s="14"/>
      <c r="V14" s="14"/>
      <c r="W14" s="16"/>
      <c r="X14" s="16"/>
      <c r="Y14" s="16"/>
      <c r="Z14" s="16"/>
      <c r="AA14" s="16"/>
      <c r="AB14" s="20"/>
      <c r="AC14" s="16"/>
      <c r="AD14" s="16"/>
      <c r="AE14" s="16"/>
      <c r="AF14" s="20"/>
      <c r="AG14" s="20"/>
      <c r="AH14" s="20"/>
      <c r="AI14" s="20"/>
      <c r="AJ14" s="20"/>
      <c r="AK14" s="20"/>
      <c r="AL14" s="22"/>
      <c r="AM14" s="20"/>
      <c r="AN14" s="20"/>
      <c r="AO14" s="20"/>
      <c r="AP14" s="20"/>
      <c r="AQ14" s="20"/>
      <c r="AR14" s="20"/>
      <c r="AS14" s="20"/>
      <c r="AT14" s="20"/>
      <c r="AU14" s="20"/>
      <c r="AV14" s="28"/>
      <c r="AW14" s="25"/>
      <c r="AX14" s="28"/>
      <c r="AY14" s="28"/>
    </row>
    <row r="15" spans="1:51">
      <c r="A15" s="31">
        <v>3</v>
      </c>
      <c r="B15" s="7">
        <v>10110</v>
      </c>
      <c r="C15" s="7" t="s">
        <v>213</v>
      </c>
      <c r="D15" s="7" t="s">
        <v>212</v>
      </c>
      <c r="E15" s="31" t="s">
        <v>5</v>
      </c>
      <c r="F15" s="31" t="s">
        <v>4</v>
      </c>
      <c r="G15" s="31" t="s">
        <v>122</v>
      </c>
      <c r="H15" s="31" t="s">
        <v>2</v>
      </c>
      <c r="I15" s="34">
        <v>142.0</v>
      </c>
      <c r="J15" s="35">
        <v>21.0</v>
      </c>
      <c r="K15" s="34">
        <v>26.0</v>
      </c>
      <c r="L15" s="34">
        <v>17.75</v>
      </c>
      <c r="M15" s="36">
        <v>314285.71</v>
      </c>
      <c r="N15" s="36">
        <v>21000.0</v>
      </c>
      <c r="O15" s="36">
        <v>6600000.0</v>
      </c>
      <c r="P15" s="36">
        <v>0</v>
      </c>
      <c r="Q15" s="36">
        <v>700000.0</v>
      </c>
      <c r="R15" s="36">
        <v>7300000.0</v>
      </c>
      <c r="S15" s="35">
        <v>0</v>
      </c>
      <c r="T15" s="35">
        <v>0</v>
      </c>
      <c r="U15" s="35">
        <v>0</v>
      </c>
      <c r="V15" s="35">
        <v>0</v>
      </c>
      <c r="W15" s="37" t="str">
        <f>IF(S15="",0,S15*1.5)</f>
        <v>0</v>
      </c>
      <c r="X15" s="37" t="str">
        <f>IF(T15="",0,T15*2)</f>
        <v>0</v>
      </c>
      <c r="Y15" s="37" t="str">
        <f>IF(U15="",0,U15*3)</f>
        <v>0</v>
      </c>
      <c r="Z15" s="37" t="str">
        <f>IF(V15="",0,V15*4)</f>
        <v>0</v>
      </c>
      <c r="AA15" s="37" t="str">
        <f>SUM(W15:Z15)</f>
        <v>0</v>
      </c>
      <c r="AB15" s="36" t="str">
        <f>IF(N15="",0,N15*AA15)</f>
        <v>0</v>
      </c>
      <c r="AC15" s="37">
        <v>0</v>
      </c>
      <c r="AD15" s="37">
        <v>0</v>
      </c>
      <c r="AE15" s="37" t="str">
        <f>AB15+AD15</f>
        <v>0</v>
      </c>
      <c r="AF15" s="36">
        <v>0</v>
      </c>
      <c r="AG15" s="36">
        <v>6200000.0</v>
      </c>
      <c r="AH15" s="36">
        <v>109500.0</v>
      </c>
      <c r="AI15" s="36">
        <v>54750.0</v>
      </c>
      <c r="AJ15" s="36">
        <v>54750.0</v>
      </c>
      <c r="AK15" s="36" t="str">
        <f>SUM(AH15:AJ15)</f>
        <v>0</v>
      </c>
      <c r="AL15" s="38">
        <v>0</v>
      </c>
      <c r="AM15" s="36" t="str">
        <f>AK15+AL15+AQ15+AR15+AS15+AT15+AU15</f>
        <v>0</v>
      </c>
      <c r="AN15" s="36" t="str">
        <f>AG15+AE15+AF15</f>
        <v>0</v>
      </c>
      <c r="AO15" s="36" t="str">
        <f>AN15-AM15</f>
        <v>0</v>
      </c>
      <c r="AP15" s="36" t="str">
        <f>AO15</f>
        <v>0</v>
      </c>
      <c r="AQ15" s="36">
        <v>0</v>
      </c>
      <c r="AR15" s="36">
        <v>0</v>
      </c>
      <c r="AS15" s="36">
        <v>0</v>
      </c>
      <c r="AT15" s="36">
        <v>0</v>
      </c>
      <c r="AU15" s="36">
        <v>0</v>
      </c>
      <c r="AV15" s="26" t="s">
        <v>210</v>
      </c>
      <c r="AW15" s="23" t="s">
        <v>211</v>
      </c>
      <c r="AX15" s="26" t="s">
        <v>210</v>
      </c>
      <c r="AY15" s="26" t="s">
        <v>209</v>
      </c>
    </row>
    <row r="16" spans="1:51">
      <c r="A16" s="31">
        <v>4</v>
      </c>
      <c r="B16" s="7">
        <v>10123</v>
      </c>
      <c r="C16" s="7" t="s">
        <v>208</v>
      </c>
      <c r="D16" s="7" t="s">
        <v>207</v>
      </c>
      <c r="E16" s="31" t="s">
        <v>5</v>
      </c>
      <c r="F16" s="31" t="s">
        <v>190</v>
      </c>
      <c r="G16" s="31" t="s">
        <v>122</v>
      </c>
      <c r="H16" s="31" t="s">
        <v>2</v>
      </c>
      <c r="I16" s="34">
        <v>0.0</v>
      </c>
      <c r="J16" s="35">
        <v>21.0</v>
      </c>
      <c r="K16" s="34">
        <v>168.0</v>
      </c>
      <c r="L16" s="34">
        <v>0</v>
      </c>
      <c r="M16" s="36">
        <v>281875.0</v>
      </c>
      <c r="N16" s="36">
        <v>35234.38</v>
      </c>
      <c r="O16" s="36">
        <v>5919375.0</v>
      </c>
      <c r="P16" s="36">
        <v>0</v>
      </c>
      <c r="Q16" s="36">
        <v>300000.0</v>
      </c>
      <c r="R16" s="36">
        <v>6219375.0</v>
      </c>
      <c r="S16" s="35">
        <v>0</v>
      </c>
      <c r="T16" s="35">
        <v>0</v>
      </c>
      <c r="U16" s="35">
        <v>0</v>
      </c>
      <c r="V16" s="35">
        <v>0</v>
      </c>
      <c r="W16" s="37" t="str">
        <f>IF(S16="",0,S16*1.5)</f>
        <v>0</v>
      </c>
      <c r="X16" s="37" t="str">
        <f>IF(T16="",0,T16*2)</f>
        <v>0</v>
      </c>
      <c r="Y16" s="37" t="str">
        <f>IF(U16="",0,U16*3)</f>
        <v>0</v>
      </c>
      <c r="Z16" s="37" t="str">
        <f>IF(V16="",0,V16*4)</f>
        <v>0</v>
      </c>
      <c r="AA16" s="37" t="str">
        <f>SUM(W16:Z16)</f>
        <v>0</v>
      </c>
      <c r="AB16" s="36" t="str">
        <f>IF(N16="",0,N16*AA16)</f>
        <v>0</v>
      </c>
      <c r="AC16" s="37">
        <v>0</v>
      </c>
      <c r="AD16" s="37">
        <v>0</v>
      </c>
      <c r="AE16" s="37" t="str">
        <f>AB16+AD16</f>
        <v>0</v>
      </c>
      <c r="AF16" s="36">
        <v>0</v>
      </c>
      <c r="AG16" s="36">
        <v>300000.0</v>
      </c>
      <c r="AH16" s="36">
        <v>93290.63</v>
      </c>
      <c r="AI16" s="36">
        <v>46645.31</v>
      </c>
      <c r="AJ16" s="36">
        <v>46645.31</v>
      </c>
      <c r="AK16" s="36" t="str">
        <f>SUM(AH16:AJ16)</f>
        <v>0</v>
      </c>
      <c r="AL16" s="38">
        <v>0</v>
      </c>
      <c r="AM16" s="36" t="str">
        <f>AK16+AL16+AQ16+AR16+AS16+AT16+AU16</f>
        <v>0</v>
      </c>
      <c r="AN16" s="36" t="str">
        <f>AG16+AE16+AF16</f>
        <v>0</v>
      </c>
      <c r="AO16" s="36" t="str">
        <f>AN16-AM16</f>
        <v>0</v>
      </c>
      <c r="AP16" s="36" t="str">
        <f>AO16</f>
        <v>0</v>
      </c>
      <c r="AQ16" s="36">
        <v>0</v>
      </c>
      <c r="AR16" s="36">
        <v>0</v>
      </c>
      <c r="AS16" s="36">
        <v>0</v>
      </c>
      <c r="AT16" s="36">
        <v>0</v>
      </c>
      <c r="AU16" s="36">
        <v>0</v>
      </c>
      <c r="AV16" s="26" t="s">
        <v>205</v>
      </c>
      <c r="AW16" s="23" t="s">
        <v>206</v>
      </c>
      <c r="AX16" s="26" t="s">
        <v>205</v>
      </c>
      <c r="AY16" s="26"/>
    </row>
    <row r="17" spans="1:51">
      <c r="A17" s="31">
        <v>5</v>
      </c>
      <c r="B17" s="7">
        <v>10022</v>
      </c>
      <c r="C17" s="7" t="s">
        <v>204</v>
      </c>
      <c r="D17" s="7" t="s">
        <v>196</v>
      </c>
      <c r="E17" s="31" t="s">
        <v>5</v>
      </c>
      <c r="F17" s="31" t="s">
        <v>4</v>
      </c>
      <c r="G17" s="31" t="s">
        <v>14</v>
      </c>
      <c r="H17" s="31" t="s">
        <v>2</v>
      </c>
      <c r="I17" s="34">
        <v>0.0</v>
      </c>
      <c r="J17" s="35">
        <v>21.0</v>
      </c>
      <c r="K17" s="34">
        <v>168.0</v>
      </c>
      <c r="L17" s="34">
        <v>0</v>
      </c>
      <c r="M17" s="36">
        <v>384047.62</v>
      </c>
      <c r="N17" s="36">
        <v>23000.0</v>
      </c>
      <c r="O17" s="36">
        <v>8065000.0</v>
      </c>
      <c r="P17" s="36">
        <v>0</v>
      </c>
      <c r="Q17" s="36">
        <v>1000000.0</v>
      </c>
      <c r="R17" s="36">
        <v>9065000.0</v>
      </c>
      <c r="S17" s="35">
        <v>0</v>
      </c>
      <c r="T17" s="35">
        <v>0</v>
      </c>
      <c r="U17" s="35">
        <v>0</v>
      </c>
      <c r="V17" s="35">
        <v>0</v>
      </c>
      <c r="W17" s="37" t="str">
        <f>IF(S17="",0,S17*1.5)</f>
        <v>0</v>
      </c>
      <c r="X17" s="37" t="str">
        <f>IF(T17="",0,T17*2)</f>
        <v>0</v>
      </c>
      <c r="Y17" s="37" t="str">
        <f>IF(U17="",0,U17*3)</f>
        <v>0</v>
      </c>
      <c r="Z17" s="37" t="str">
        <f>IF(V17="",0,V17*4)</f>
        <v>0</v>
      </c>
      <c r="AA17" s="37" t="str">
        <f>SUM(W17:Z17)</f>
        <v>0</v>
      </c>
      <c r="AB17" s="36" t="str">
        <f>IF(N17="",0,N17*AA17)</f>
        <v>0</v>
      </c>
      <c r="AC17" s="37">
        <v>0</v>
      </c>
      <c r="AD17" s="37">
        <v>0</v>
      </c>
      <c r="AE17" s="37" t="str">
        <f>AB17+AD17</f>
        <v>0</v>
      </c>
      <c r="AF17" s="36">
        <v>0</v>
      </c>
      <c r="AG17" s="36">
        <v>1000000.0</v>
      </c>
      <c r="AH17" s="36">
        <v>135975.0</v>
      </c>
      <c r="AI17" s="36">
        <v>67987.5</v>
      </c>
      <c r="AJ17" s="36">
        <v>67987.5</v>
      </c>
      <c r="AK17" s="36" t="str">
        <f>SUM(AH17:AJ17)</f>
        <v>0</v>
      </c>
      <c r="AL17" s="38">
        <v>0</v>
      </c>
      <c r="AM17" s="36" t="str">
        <f>AK17+AL17+AQ17+AR17+AS17+AT17+AU17</f>
        <v>0</v>
      </c>
      <c r="AN17" s="36" t="str">
        <f>AG17+AE17+AF17</f>
        <v>0</v>
      </c>
      <c r="AO17" s="36" t="str">
        <f>AN17-AM17</f>
        <v>0</v>
      </c>
      <c r="AP17" s="36" t="str">
        <f>AO17</f>
        <v>0</v>
      </c>
      <c r="AQ17" s="36">
        <v>0</v>
      </c>
      <c r="AR17" s="36">
        <v>0</v>
      </c>
      <c r="AS17" s="36">
        <v>0</v>
      </c>
      <c r="AT17" s="36">
        <v>0</v>
      </c>
      <c r="AU17" s="36">
        <v>0</v>
      </c>
      <c r="AV17" s="26" t="s">
        <v>202</v>
      </c>
      <c r="AW17" s="23" t="s">
        <v>203</v>
      </c>
      <c r="AX17" s="26" t="s">
        <v>202</v>
      </c>
      <c r="AY17" s="26"/>
    </row>
    <row r="18" spans="1:51">
      <c r="A18" s="31">
        <v>6</v>
      </c>
      <c r="B18" s="7">
        <v>10153</v>
      </c>
      <c r="C18" s="7" t="s">
        <v>201</v>
      </c>
      <c r="D18" s="7" t="s">
        <v>200</v>
      </c>
      <c r="E18" s="31" t="s">
        <v>5</v>
      </c>
      <c r="F18" s="31" t="s">
        <v>4</v>
      </c>
      <c r="G18" s="31" t="s">
        <v>122</v>
      </c>
      <c r="H18" s="31" t="s">
        <v>195</v>
      </c>
      <c r="I18" s="34">
        <v>0.0</v>
      </c>
      <c r="J18" s="35">
        <v>21.0</v>
      </c>
      <c r="K18" s="34">
        <v>168.0</v>
      </c>
      <c r="L18" s="34">
        <v>0</v>
      </c>
      <c r="M18" s="36">
        <v>380952.38</v>
      </c>
      <c r="N18" s="36">
        <v>0</v>
      </c>
      <c r="O18" s="36">
        <v>8000000.0</v>
      </c>
      <c r="P18" s="36">
        <v>1000000.0</v>
      </c>
      <c r="Q18" s="36">
        <v>0</v>
      </c>
      <c r="R18" s="36">
        <v>9000000.0</v>
      </c>
      <c r="S18" s="35">
        <v>0</v>
      </c>
      <c r="T18" s="35">
        <v>0</v>
      </c>
      <c r="U18" s="35">
        <v>0</v>
      </c>
      <c r="V18" s="35">
        <v>0</v>
      </c>
      <c r="W18" s="37" t="str">
        <f>IF(S18="",0,S18*1.5)</f>
        <v>0</v>
      </c>
      <c r="X18" s="37" t="str">
        <f>IF(T18="",0,T18*2)</f>
        <v>0</v>
      </c>
      <c r="Y18" s="37" t="str">
        <f>IF(U18="",0,U18*3)</f>
        <v>0</v>
      </c>
      <c r="Z18" s="37" t="str">
        <f>IF(V18="",0,V18*4)</f>
        <v>0</v>
      </c>
      <c r="AA18" s="37" t="str">
        <f>SUM(W18:Z18)</f>
        <v>0</v>
      </c>
      <c r="AB18" s="36" t="str">
        <f>IF(N18="",0,N18*AA18)</f>
        <v>0</v>
      </c>
      <c r="AC18" s="37">
        <v>0</v>
      </c>
      <c r="AD18" s="37">
        <v>0</v>
      </c>
      <c r="AE18" s="37" t="str">
        <f>AB18+AD18</f>
        <v>0</v>
      </c>
      <c r="AF18" s="36">
        <v>0</v>
      </c>
      <c r="AG18" s="36">
        <v>1000000.0</v>
      </c>
      <c r="AH18" s="36">
        <v>135000.0</v>
      </c>
      <c r="AI18" s="36">
        <v>67500.0</v>
      </c>
      <c r="AJ18" s="36">
        <v>67500.0</v>
      </c>
      <c r="AK18" s="36" t="str">
        <f>SUM(AH18:AJ18)</f>
        <v>0</v>
      </c>
      <c r="AL18" s="38">
        <v>0</v>
      </c>
      <c r="AM18" s="36" t="str">
        <f>AK18+AL18+AQ18+AR18+AS18+AT18+AU18</f>
        <v>0</v>
      </c>
      <c r="AN18" s="36" t="str">
        <f>AG18+AE18+AF18</f>
        <v>0</v>
      </c>
      <c r="AO18" s="36" t="str">
        <f>AN18-AM18</f>
        <v>0</v>
      </c>
      <c r="AP18" s="36" t="str">
        <f>AO18</f>
        <v>0</v>
      </c>
      <c r="AQ18" s="36">
        <v>0</v>
      </c>
      <c r="AR18" s="36">
        <v>0</v>
      </c>
      <c r="AS18" s="36">
        <v>0</v>
      </c>
      <c r="AT18" s="36">
        <v>0</v>
      </c>
      <c r="AU18" s="36">
        <v>0</v>
      </c>
      <c r="AV18" s="26" t="s">
        <v>198</v>
      </c>
      <c r="AW18" s="23" t="s">
        <v>199</v>
      </c>
      <c r="AX18" s="26" t="s">
        <v>198</v>
      </c>
      <c r="AY18" s="26"/>
    </row>
    <row r="19" spans="1:51">
      <c r="A19" s="31">
        <v>7</v>
      </c>
      <c r="B19" s="7">
        <v>10016</v>
      </c>
      <c r="C19" s="7" t="s">
        <v>197</v>
      </c>
      <c r="D19" s="7" t="s">
        <v>196</v>
      </c>
      <c r="E19" s="31" t="s">
        <v>5</v>
      </c>
      <c r="F19" s="31" t="s">
        <v>4</v>
      </c>
      <c r="G19" s="31" t="s">
        <v>3</v>
      </c>
      <c r="H19" s="31" t="s">
        <v>195</v>
      </c>
      <c r="I19" s="34">
        <v>0.0</v>
      </c>
      <c r="J19" s="35">
        <v>21.0</v>
      </c>
      <c r="K19" s="34">
        <v>168.0</v>
      </c>
      <c r="L19" s="34">
        <v>0</v>
      </c>
      <c r="M19" s="36">
        <v>526555.33</v>
      </c>
      <c r="N19" s="36">
        <v>0</v>
      </c>
      <c r="O19" s="36">
        <v>11057662.0</v>
      </c>
      <c r="P19" s="36">
        <v>0</v>
      </c>
      <c r="Q19" s="36">
        <v>0</v>
      </c>
      <c r="R19" s="36">
        <v>11057662.0</v>
      </c>
      <c r="S19" s="35">
        <v>0</v>
      </c>
      <c r="T19" s="35">
        <v>0</v>
      </c>
      <c r="U19" s="35">
        <v>0</v>
      </c>
      <c r="V19" s="35">
        <v>0</v>
      </c>
      <c r="W19" s="37" t="str">
        <f>IF(S19="",0,S19*1.5)</f>
        <v>0</v>
      </c>
      <c r="X19" s="37" t="str">
        <f>IF(T19="",0,T19*2)</f>
        <v>0</v>
      </c>
      <c r="Y19" s="37" t="str">
        <f>IF(U19="",0,U19*3)</f>
        <v>0</v>
      </c>
      <c r="Z19" s="37" t="str">
        <f>IF(V19="",0,V19*4)</f>
        <v>0</v>
      </c>
      <c r="AA19" s="37" t="str">
        <f>SUM(W19:Z19)</f>
        <v>0</v>
      </c>
      <c r="AB19" s="36" t="str">
        <f>IF(N19="",0,N19*AA19)</f>
        <v>0</v>
      </c>
      <c r="AC19" s="37">
        <v>0</v>
      </c>
      <c r="AD19" s="37">
        <v>0</v>
      </c>
      <c r="AE19" s="37" t="str">
        <f>AB19+AD19</f>
        <v>0</v>
      </c>
      <c r="AF19" s="36">
        <v>0</v>
      </c>
      <c r="AG19" s="36">
        <v>0</v>
      </c>
      <c r="AH19" s="36">
        <v>165864.93</v>
      </c>
      <c r="AI19" s="36">
        <v>82932.47</v>
      </c>
      <c r="AJ19" s="36">
        <v>82932.46</v>
      </c>
      <c r="AK19" s="36" t="str">
        <f>SUM(AH19:AJ19)</f>
        <v>0</v>
      </c>
      <c r="AL19" s="38">
        <v>0</v>
      </c>
      <c r="AM19" s="36" t="str">
        <f>AK19+AL19+AQ19+AR19+AS19+AT19+AU19</f>
        <v>0</v>
      </c>
      <c r="AN19" s="36" t="str">
        <f>AG19+AE19+AF19</f>
        <v>0</v>
      </c>
      <c r="AO19" s="36" t="str">
        <f>AN19-AM19</f>
        <v>0</v>
      </c>
      <c r="AP19" s="36" t="str">
        <f>AO19</f>
        <v>0</v>
      </c>
      <c r="AQ19" s="36">
        <v>0</v>
      </c>
      <c r="AR19" s="36">
        <v>0</v>
      </c>
      <c r="AS19" s="36">
        <v>0</v>
      </c>
      <c r="AT19" s="36">
        <v>0</v>
      </c>
      <c r="AU19" s="36">
        <v>0</v>
      </c>
      <c r="AV19" s="26" t="s">
        <v>193</v>
      </c>
      <c r="AW19" s="23" t="s">
        <v>194</v>
      </c>
      <c r="AX19" s="26" t="s">
        <v>193</v>
      </c>
      <c r="AY19" s="26"/>
    </row>
    <row r="20" spans="1:51">
      <c r="A20" s="31">
        <v>8</v>
      </c>
      <c r="B20" s="7">
        <v>10013</v>
      </c>
      <c r="C20" s="7" t="s">
        <v>192</v>
      </c>
      <c r="D20" s="7" t="s">
        <v>191</v>
      </c>
      <c r="E20" s="31" t="s">
        <v>5</v>
      </c>
      <c r="F20" s="31" t="s">
        <v>190</v>
      </c>
      <c r="G20" s="31" t="s">
        <v>14</v>
      </c>
      <c r="H20" s="31" t="s">
        <v>2</v>
      </c>
      <c r="I20" s="34">
        <v>0.0</v>
      </c>
      <c r="J20" s="35">
        <v>21.0</v>
      </c>
      <c r="K20" s="34">
        <v>168.0</v>
      </c>
      <c r="L20" s="34">
        <v>0</v>
      </c>
      <c r="M20" s="36">
        <v>415909.0</v>
      </c>
      <c r="N20" s="36">
        <v>23000.0</v>
      </c>
      <c r="O20" s="36">
        <v>8734089.0</v>
      </c>
      <c r="P20" s="36">
        <v>1000000.0</v>
      </c>
      <c r="Q20" s="36">
        <v>700000.0</v>
      </c>
      <c r="R20" s="36">
        <v>10434089.0</v>
      </c>
      <c r="S20" s="35">
        <v>0</v>
      </c>
      <c r="T20" s="35">
        <v>0</v>
      </c>
      <c r="U20" s="35">
        <v>0</v>
      </c>
      <c r="V20" s="35">
        <v>0</v>
      </c>
      <c r="W20" s="37" t="str">
        <f>IF(S20="",0,S20*1.5)</f>
        <v>0</v>
      </c>
      <c r="X20" s="37" t="str">
        <f>IF(T20="",0,T20*2)</f>
        <v>0</v>
      </c>
      <c r="Y20" s="37" t="str">
        <f>IF(U20="",0,U20*3)</f>
        <v>0</v>
      </c>
      <c r="Z20" s="37" t="str">
        <f>IF(V20="",0,V20*4)</f>
        <v>0</v>
      </c>
      <c r="AA20" s="37" t="str">
        <f>SUM(W20:Z20)</f>
        <v>0</v>
      </c>
      <c r="AB20" s="36" t="str">
        <f>IF(N20="",0,N20*AA20)</f>
        <v>0</v>
      </c>
      <c r="AC20" s="37">
        <v>0</v>
      </c>
      <c r="AD20" s="37">
        <v>0</v>
      </c>
      <c r="AE20" s="37" t="str">
        <f>AB20+AD20</f>
        <v>0</v>
      </c>
      <c r="AF20" s="36">
        <v>0</v>
      </c>
      <c r="AG20" s="36">
        <v>1700000.0</v>
      </c>
      <c r="AH20" s="36">
        <v>156511.34</v>
      </c>
      <c r="AI20" s="36">
        <v>78255.67</v>
      </c>
      <c r="AJ20" s="36">
        <v>78255.66</v>
      </c>
      <c r="AK20" s="36" t="str">
        <f>SUM(AH20:AJ20)</f>
        <v>0</v>
      </c>
      <c r="AL20" s="38">
        <v>0</v>
      </c>
      <c r="AM20" s="36" t="str">
        <f>AK20+AL20+AQ20+AR20+AS20+AT20+AU20</f>
        <v>0</v>
      </c>
      <c r="AN20" s="36" t="str">
        <f>AG20+AE20+AF20</f>
        <v>0</v>
      </c>
      <c r="AO20" s="36" t="str">
        <f>AN20-AM20</f>
        <v>0</v>
      </c>
      <c r="AP20" s="36" t="str">
        <f>AO20</f>
        <v>0</v>
      </c>
      <c r="AQ20" s="36">
        <v>0</v>
      </c>
      <c r="AR20" s="36">
        <v>0</v>
      </c>
      <c r="AS20" s="36">
        <v>0</v>
      </c>
      <c r="AT20" s="36">
        <v>0</v>
      </c>
      <c r="AU20" s="36">
        <v>0</v>
      </c>
      <c r="AV20" s="26" t="s">
        <v>188</v>
      </c>
      <c r="AW20" s="23" t="s">
        <v>189</v>
      </c>
      <c r="AX20" s="26" t="s">
        <v>188</v>
      </c>
      <c r="AY20" s="26"/>
    </row>
    <row r="21" spans="1:51">
      <c r="A21" s="31">
        <v>9</v>
      </c>
      <c r="B21" s="7">
        <v>10012</v>
      </c>
      <c r="C21" s="7" t="s">
        <v>187</v>
      </c>
      <c r="D21" s="7" t="s">
        <v>186</v>
      </c>
      <c r="E21" s="31" t="s">
        <v>5</v>
      </c>
      <c r="F21" s="31" t="s">
        <v>4</v>
      </c>
      <c r="G21" s="31" t="s">
        <v>14</v>
      </c>
      <c r="H21" s="31" t="s">
        <v>2</v>
      </c>
      <c r="I21" s="34">
        <v>0.0</v>
      </c>
      <c r="J21" s="35">
        <v>21.0</v>
      </c>
      <c r="K21" s="34">
        <v>168.0</v>
      </c>
      <c r="L21" s="34">
        <v>0</v>
      </c>
      <c r="M21" s="36">
        <v>429166.67</v>
      </c>
      <c r="N21" s="36">
        <v>53645.83</v>
      </c>
      <c r="O21" s="36">
        <v>9012500.0</v>
      </c>
      <c r="P21" s="36">
        <v>2000000.0</v>
      </c>
      <c r="Q21" s="36">
        <v>1500000.0</v>
      </c>
      <c r="R21" s="36">
        <v>12512500.0</v>
      </c>
      <c r="S21" s="35">
        <v>0</v>
      </c>
      <c r="T21" s="35">
        <v>0</v>
      </c>
      <c r="U21" s="35">
        <v>0</v>
      </c>
      <c r="V21" s="35">
        <v>0</v>
      </c>
      <c r="W21" s="37" t="str">
        <f>IF(S21="",0,S21*1.5)</f>
        <v>0</v>
      </c>
      <c r="X21" s="37" t="str">
        <f>IF(T21="",0,T21*2)</f>
        <v>0</v>
      </c>
      <c r="Y21" s="37" t="str">
        <f>IF(U21="",0,U21*3)</f>
        <v>0</v>
      </c>
      <c r="Z21" s="37" t="str">
        <f>IF(V21="",0,V21*4)</f>
        <v>0</v>
      </c>
      <c r="AA21" s="37" t="str">
        <f>SUM(W21:Z21)</f>
        <v>0</v>
      </c>
      <c r="AB21" s="36" t="str">
        <f>IF(N21="",0,N21*AA21)</f>
        <v>0</v>
      </c>
      <c r="AC21" s="37">
        <v>0</v>
      </c>
      <c r="AD21" s="37">
        <v>0</v>
      </c>
      <c r="AE21" s="37" t="str">
        <f>AB21+AD21</f>
        <v>0</v>
      </c>
      <c r="AF21" s="36">
        <v>0</v>
      </c>
      <c r="AG21" s="36">
        <v>3500000.0</v>
      </c>
      <c r="AH21" s="36">
        <v>180556.5</v>
      </c>
      <c r="AI21" s="36">
        <v>90278.25</v>
      </c>
      <c r="AJ21" s="36">
        <v>90278.25</v>
      </c>
      <c r="AK21" s="36" t="str">
        <f>SUM(AH21:AJ21)</f>
        <v>0</v>
      </c>
      <c r="AL21" s="38">
        <v>0</v>
      </c>
      <c r="AM21" s="36" t="str">
        <f>AK21+AL21+AQ21+AR21+AS21+AT21+AU21</f>
        <v>0</v>
      </c>
      <c r="AN21" s="36" t="str">
        <f>AG21+AE21+AF21</f>
        <v>0</v>
      </c>
      <c r="AO21" s="36" t="str">
        <f>AN21-AM21</f>
        <v>0</v>
      </c>
      <c r="AP21" s="36" t="str">
        <f>AO21</f>
        <v>0</v>
      </c>
      <c r="AQ21" s="36">
        <v>0</v>
      </c>
      <c r="AR21" s="36">
        <v>0</v>
      </c>
      <c r="AS21" s="36">
        <v>0</v>
      </c>
      <c r="AT21" s="36">
        <v>0</v>
      </c>
      <c r="AU21" s="36">
        <v>0</v>
      </c>
      <c r="AV21" s="26" t="s">
        <v>184</v>
      </c>
      <c r="AW21" s="23" t="s">
        <v>185</v>
      </c>
      <c r="AX21" s="26" t="s">
        <v>184</v>
      </c>
      <c r="AY21" s="26"/>
    </row>
    <row r="22" spans="1:51" customHeight="1" ht="22">
      <c r="A22" s="32"/>
      <c r="B22" s="8"/>
      <c r="C22" s="10" t="s">
        <v>275</v>
      </c>
      <c r="D22" s="10"/>
      <c r="E22" s="32"/>
      <c r="F22" s="32"/>
      <c r="G22" s="32"/>
      <c r="H22" s="32"/>
      <c r="I22" s="17"/>
      <c r="J22" s="13" t="str">
        <f>SUM(J15:J21)</f>
        <v>0</v>
      </c>
      <c r="K22" s="17" t="str">
        <f>SUM(K15:K21)</f>
        <v>0</v>
      </c>
      <c r="L22" s="17" t="str">
        <f>SUM(L15:L21)</f>
        <v>0</v>
      </c>
      <c r="M22" s="19" t="str">
        <f>SUM(M15:M21)</f>
        <v>0</v>
      </c>
      <c r="N22" s="19" t="str">
        <f>SUM(N15:N21)</f>
        <v>0</v>
      </c>
      <c r="O22" s="19" t="str">
        <f>SUM(O15:O21)</f>
        <v>0</v>
      </c>
      <c r="P22" s="19" t="str">
        <f>SUM(P15:P21)</f>
        <v>0</v>
      </c>
      <c r="Q22" s="19" t="str">
        <f>SUM(Q15:Q21)</f>
        <v>0</v>
      </c>
      <c r="R22" s="19" t="str">
        <f>SUM(R15:R21)</f>
        <v>0</v>
      </c>
      <c r="S22" s="13" t="str">
        <f>SUM(S15:S21)</f>
        <v>0</v>
      </c>
      <c r="T22" s="13" t="str">
        <f>SUM(T15:T21)</f>
        <v>0</v>
      </c>
      <c r="U22" s="13" t="str">
        <f>SUM(U15:U21)</f>
        <v>0</v>
      </c>
      <c r="V22" s="13" t="str">
        <f>SUM(V15:V21)</f>
        <v>0</v>
      </c>
      <c r="W22" s="15" t="str">
        <f>SUM(W15:W21)</f>
        <v>0</v>
      </c>
      <c r="X22" s="15" t="str">
        <f>SUM(X15:X21)</f>
        <v>0</v>
      </c>
      <c r="Y22" s="15" t="str">
        <f>SUM(Y15:Y21)</f>
        <v>0</v>
      </c>
      <c r="Z22" s="15" t="str">
        <f>SUM(Z15:Z21)</f>
        <v>0</v>
      </c>
      <c r="AA22" s="15" t="str">
        <f>SUM(AA15:AA21)</f>
        <v>0</v>
      </c>
      <c r="AB22" s="19" t="str">
        <f>SUM(AB15:AB21)</f>
        <v>0</v>
      </c>
      <c r="AC22" s="15" t="str">
        <f>SUM(AC15:AC21)</f>
        <v>0</v>
      </c>
      <c r="AD22" s="15" t="str">
        <f>SUM(AD15:AD21)</f>
        <v>0</v>
      </c>
      <c r="AE22" s="15" t="str">
        <f>SUM(AE15:AE21)</f>
        <v>0</v>
      </c>
      <c r="AF22" s="19" t="str">
        <f>SUM(AF15:AF21)</f>
        <v>0</v>
      </c>
      <c r="AG22" s="19" t="str">
        <f>SUM(AG15:AG21)</f>
        <v>0</v>
      </c>
      <c r="AH22" s="19" t="str">
        <f>SUM(AH15:AH21)</f>
        <v>0</v>
      </c>
      <c r="AI22" s="19" t="str">
        <f>SUM(AI15:AI21)</f>
        <v>0</v>
      </c>
      <c r="AJ22" s="19" t="str">
        <f>SUM(AJ15:AJ21)</f>
        <v>0</v>
      </c>
      <c r="AK22" s="19" t="str">
        <f>SUM(AK15:AK21)</f>
        <v>0</v>
      </c>
      <c r="AL22" s="21" t="str">
        <f>SUM(AL15:AL21)</f>
        <v>0</v>
      </c>
      <c r="AM22" s="19" t="str">
        <f>SUM(AM15:AM21)</f>
        <v>0</v>
      </c>
      <c r="AN22" s="19" t="str">
        <f>SUM(AN15:AN21)</f>
        <v>0</v>
      </c>
      <c r="AO22" s="19" t="str">
        <f>SUM(AO15:AO21)</f>
        <v>0</v>
      </c>
      <c r="AP22" s="19" t="str">
        <f>SUM(AP15:AP21)</f>
        <v>0</v>
      </c>
      <c r="AQ22" s="19" t="str">
        <f>SUM(AQ15:AQ21)</f>
        <v>0</v>
      </c>
      <c r="AR22" s="19" t="str">
        <f>SUM(AR15:AR21)</f>
        <v>0</v>
      </c>
      <c r="AS22" s="19" t="str">
        <f>SUM(AS15:AS21)</f>
        <v>0</v>
      </c>
      <c r="AT22" s="19" t="str">
        <f>SUM(AT15:AT21)</f>
        <v>0</v>
      </c>
      <c r="AU22" s="19" t="str">
        <f>SUM(AU15:AU21)</f>
        <v>0</v>
      </c>
      <c r="AV22" s="27"/>
      <c r="AW22" s="24"/>
      <c r="AX22" s="27"/>
      <c r="AY22" s="27"/>
    </row>
    <row r="23" spans="1:51" customHeight="1" ht="20">
      <c r="A23" s="33"/>
      <c r="B23" s="9"/>
      <c r="C23" s="11" t="s">
        <v>277</v>
      </c>
      <c r="D23" s="11"/>
      <c r="E23" s="33"/>
      <c r="F23" s="33"/>
      <c r="G23" s="33"/>
      <c r="H23" s="33"/>
      <c r="I23" s="18"/>
      <c r="J23" s="14"/>
      <c r="K23" s="18"/>
      <c r="L23" s="18"/>
      <c r="M23" s="20"/>
      <c r="N23" s="20"/>
      <c r="O23" s="20"/>
      <c r="P23" s="20"/>
      <c r="Q23" s="20"/>
      <c r="R23" s="20"/>
      <c r="S23" s="14"/>
      <c r="T23" s="14"/>
      <c r="U23" s="14"/>
      <c r="V23" s="14"/>
      <c r="W23" s="16"/>
      <c r="X23" s="16"/>
      <c r="Y23" s="16"/>
      <c r="Z23" s="16"/>
      <c r="AA23" s="16"/>
      <c r="AB23" s="20"/>
      <c r="AC23" s="16"/>
      <c r="AD23" s="16"/>
      <c r="AE23" s="16"/>
      <c r="AF23" s="20"/>
      <c r="AG23" s="20"/>
      <c r="AH23" s="20"/>
      <c r="AI23" s="20"/>
      <c r="AJ23" s="20"/>
      <c r="AK23" s="20"/>
      <c r="AL23" s="22"/>
      <c r="AM23" s="20"/>
      <c r="AN23" s="20"/>
      <c r="AO23" s="20"/>
      <c r="AP23" s="20"/>
      <c r="AQ23" s="20"/>
      <c r="AR23" s="20"/>
      <c r="AS23" s="20"/>
      <c r="AT23" s="20"/>
      <c r="AU23" s="20"/>
      <c r="AV23" s="28"/>
      <c r="AW23" s="25"/>
      <c r="AX23" s="28"/>
      <c r="AY23" s="28"/>
    </row>
    <row r="24" spans="1:51">
      <c r="A24" s="31">
        <v>10</v>
      </c>
      <c r="B24" s="7">
        <v>10116</v>
      </c>
      <c r="C24" s="7" t="s">
        <v>183</v>
      </c>
      <c r="D24" s="7" t="s">
        <v>175</v>
      </c>
      <c r="E24" s="31" t="s">
        <v>5</v>
      </c>
      <c r="F24" s="31" t="s">
        <v>4</v>
      </c>
      <c r="G24" s="31" t="s">
        <v>70</v>
      </c>
      <c r="H24" s="31" t="s">
        <v>2</v>
      </c>
      <c r="I24" s="34">
        <v>0.0</v>
      </c>
      <c r="J24" s="35">
        <v>21.0</v>
      </c>
      <c r="K24" s="34">
        <v>168.0</v>
      </c>
      <c r="L24" s="34">
        <v>0</v>
      </c>
      <c r="M24" s="36">
        <v>342857.14</v>
      </c>
      <c r="N24" s="36">
        <v>20000.0</v>
      </c>
      <c r="O24" s="36">
        <v>7200000.0</v>
      </c>
      <c r="P24" s="36">
        <v>0</v>
      </c>
      <c r="Q24" s="36">
        <v>1000000.0</v>
      </c>
      <c r="R24" s="36">
        <v>8200000.0</v>
      </c>
      <c r="S24" s="35">
        <v>0</v>
      </c>
      <c r="T24" s="35">
        <v>0</v>
      </c>
      <c r="U24" s="35">
        <v>0</v>
      </c>
      <c r="V24" s="35">
        <v>0</v>
      </c>
      <c r="W24" s="37" t="str">
        <f>IF(S24="",0,S24*1.5)</f>
        <v>0</v>
      </c>
      <c r="X24" s="37" t="str">
        <f>IF(T24="",0,T24*2)</f>
        <v>0</v>
      </c>
      <c r="Y24" s="37" t="str">
        <f>IF(U24="",0,U24*3)</f>
        <v>0</v>
      </c>
      <c r="Z24" s="37" t="str">
        <f>IF(V24="",0,V24*4)</f>
        <v>0</v>
      </c>
      <c r="AA24" s="37" t="str">
        <f>SUM(W24:Z24)</f>
        <v>0</v>
      </c>
      <c r="AB24" s="36" t="str">
        <f>IF(N24="",0,N24*AA24)</f>
        <v>0</v>
      </c>
      <c r="AC24" s="37">
        <v>0</v>
      </c>
      <c r="AD24" s="37">
        <v>0</v>
      </c>
      <c r="AE24" s="37" t="str">
        <f>AB24+AD24</f>
        <v>0</v>
      </c>
      <c r="AF24" s="36">
        <v>0</v>
      </c>
      <c r="AG24" s="36">
        <v>1000000.0</v>
      </c>
      <c r="AH24" s="36">
        <v>123000.0</v>
      </c>
      <c r="AI24" s="36">
        <v>61500.0</v>
      </c>
      <c r="AJ24" s="36">
        <v>61500.0</v>
      </c>
      <c r="AK24" s="36" t="str">
        <f>SUM(AH24:AJ24)</f>
        <v>0</v>
      </c>
      <c r="AL24" s="38">
        <v>0</v>
      </c>
      <c r="AM24" s="36" t="str">
        <f>AK24+AL24+AQ24+AR24+AS24+AT24+AU24</f>
        <v>0</v>
      </c>
      <c r="AN24" s="36" t="str">
        <f>AG24+AE24+AF24</f>
        <v>0</v>
      </c>
      <c r="AO24" s="36" t="str">
        <f>AN24-AM24</f>
        <v>0</v>
      </c>
      <c r="AP24" s="36" t="str">
        <f>AO24</f>
        <v>0</v>
      </c>
      <c r="AQ24" s="36">
        <v>0</v>
      </c>
      <c r="AR24" s="36">
        <v>0</v>
      </c>
      <c r="AS24" s="36">
        <v>0</v>
      </c>
      <c r="AT24" s="36">
        <v>0</v>
      </c>
      <c r="AU24" s="36">
        <v>0</v>
      </c>
      <c r="AV24" s="26" t="s">
        <v>181</v>
      </c>
      <c r="AW24" s="23" t="s">
        <v>182</v>
      </c>
      <c r="AX24" s="26" t="s">
        <v>181</v>
      </c>
      <c r="AY24" s="26"/>
    </row>
    <row r="25" spans="1:51">
      <c r="A25" s="31">
        <v>11</v>
      </c>
      <c r="B25" s="7">
        <v>10184</v>
      </c>
      <c r="C25" s="7" t="s">
        <v>180</v>
      </c>
      <c r="D25" s="7" t="s">
        <v>179</v>
      </c>
      <c r="E25" s="31" t="s">
        <v>5</v>
      </c>
      <c r="F25" s="31" t="s">
        <v>4</v>
      </c>
      <c r="G25" s="31" t="s">
        <v>70</v>
      </c>
      <c r="H25" s="31" t="s">
        <v>2</v>
      </c>
      <c r="I25" s="34">
        <v>0.0</v>
      </c>
      <c r="J25" s="35">
        <v>21.0</v>
      </c>
      <c r="K25" s="34">
        <v>168.0</v>
      </c>
      <c r="L25" s="34">
        <v>0</v>
      </c>
      <c r="M25" s="36">
        <v>707142.86</v>
      </c>
      <c r="N25" s="36">
        <v>88392.86</v>
      </c>
      <c r="O25" s="36">
        <v>14850000.0</v>
      </c>
      <c r="P25" s="36">
        <v>2000000.0</v>
      </c>
      <c r="Q25" s="36">
        <v>1000000.0</v>
      </c>
      <c r="R25" s="36">
        <v>17850000.0</v>
      </c>
      <c r="S25" s="35">
        <v>0</v>
      </c>
      <c r="T25" s="35">
        <v>0</v>
      </c>
      <c r="U25" s="35">
        <v>0</v>
      </c>
      <c r="V25" s="35">
        <v>0</v>
      </c>
      <c r="W25" s="37" t="str">
        <f>IF(S25="",0,S25*1.5)</f>
        <v>0</v>
      </c>
      <c r="X25" s="37" t="str">
        <f>IF(T25="",0,T25*2)</f>
        <v>0</v>
      </c>
      <c r="Y25" s="37" t="str">
        <f>IF(U25="",0,U25*3)</f>
        <v>0</v>
      </c>
      <c r="Z25" s="37" t="str">
        <f>IF(V25="",0,V25*4)</f>
        <v>0</v>
      </c>
      <c r="AA25" s="37" t="str">
        <f>SUM(W25:Z25)</f>
        <v>0</v>
      </c>
      <c r="AB25" s="36" t="str">
        <f>IF(N25="",0,N25*AA25)</f>
        <v>0</v>
      </c>
      <c r="AC25" s="37">
        <v>0</v>
      </c>
      <c r="AD25" s="37">
        <v>0</v>
      </c>
      <c r="AE25" s="37" t="str">
        <f>AB25+AD25</f>
        <v>0</v>
      </c>
      <c r="AF25" s="36">
        <v>795536.0</v>
      </c>
      <c r="AG25" s="36">
        <v>3795536.0</v>
      </c>
      <c r="AH25" s="36">
        <v>233931.5</v>
      </c>
      <c r="AI25" s="36">
        <v>116965.75</v>
      </c>
      <c r="AJ25" s="36">
        <v>116965.75</v>
      </c>
      <c r="AK25" s="36" t="str">
        <f>SUM(AH25:AJ25)</f>
        <v>0</v>
      </c>
      <c r="AL25" s="38">
        <v>0</v>
      </c>
      <c r="AM25" s="36" t="str">
        <f>AK25+AL25+AQ25+AR25+AS25+AT25+AU25</f>
        <v>0</v>
      </c>
      <c r="AN25" s="36" t="str">
        <f>AG25+AE25+AF25</f>
        <v>0</v>
      </c>
      <c r="AO25" s="36" t="str">
        <f>AN25-AM25</f>
        <v>0</v>
      </c>
      <c r="AP25" s="36" t="str">
        <f>AO25</f>
        <v>0</v>
      </c>
      <c r="AQ25" s="36">
        <v>0</v>
      </c>
      <c r="AR25" s="36">
        <v>0</v>
      </c>
      <c r="AS25" s="36">
        <v>0</v>
      </c>
      <c r="AT25" s="36">
        <v>0</v>
      </c>
      <c r="AU25" s="36">
        <v>0</v>
      </c>
      <c r="AV25" s="26" t="s">
        <v>177</v>
      </c>
      <c r="AW25" s="23" t="s">
        <v>178</v>
      </c>
      <c r="AX25" s="26" t="s">
        <v>177</v>
      </c>
      <c r="AY25" s="26"/>
    </row>
    <row r="26" spans="1:51">
      <c r="A26" s="31">
        <v>12</v>
      </c>
      <c r="B26" s="7">
        <v>10124</v>
      </c>
      <c r="C26" s="7" t="s">
        <v>176</v>
      </c>
      <c r="D26" s="7" t="s">
        <v>175</v>
      </c>
      <c r="E26" s="31" t="s">
        <v>5</v>
      </c>
      <c r="F26" s="31" t="s">
        <v>4</v>
      </c>
      <c r="G26" s="31" t="s">
        <v>26</v>
      </c>
      <c r="H26" s="31" t="s">
        <v>2</v>
      </c>
      <c r="I26" s="34">
        <v>0.0</v>
      </c>
      <c r="J26" s="35">
        <v>21.0</v>
      </c>
      <c r="K26" s="34">
        <v>168.0</v>
      </c>
      <c r="L26" s="34">
        <v>0</v>
      </c>
      <c r="M26" s="36">
        <v>333333.33</v>
      </c>
      <c r="N26" s="36">
        <v>20000.0</v>
      </c>
      <c r="O26" s="36">
        <v>7000000.0</v>
      </c>
      <c r="P26" s="36">
        <v>0</v>
      </c>
      <c r="Q26" s="36">
        <v>500000.0</v>
      </c>
      <c r="R26" s="36">
        <v>7500000.0</v>
      </c>
      <c r="S26" s="35">
        <v>0</v>
      </c>
      <c r="T26" s="35">
        <v>0</v>
      </c>
      <c r="U26" s="35">
        <v>0</v>
      </c>
      <c r="V26" s="35">
        <v>0</v>
      </c>
      <c r="W26" s="37" t="str">
        <f>IF(S26="",0,S26*1.5)</f>
        <v>0</v>
      </c>
      <c r="X26" s="37" t="str">
        <f>IF(T26="",0,T26*2)</f>
        <v>0</v>
      </c>
      <c r="Y26" s="37" t="str">
        <f>IF(U26="",0,U26*3)</f>
        <v>0</v>
      </c>
      <c r="Z26" s="37" t="str">
        <f>IF(V26="",0,V26*4)</f>
        <v>0</v>
      </c>
      <c r="AA26" s="37" t="str">
        <f>SUM(W26:Z26)</f>
        <v>0</v>
      </c>
      <c r="AB26" s="36" t="str">
        <f>IF(N26="",0,N26*AA26)</f>
        <v>0</v>
      </c>
      <c r="AC26" s="37">
        <v>0</v>
      </c>
      <c r="AD26" s="37">
        <v>0</v>
      </c>
      <c r="AE26" s="37" t="str">
        <f>AB26+AD26</f>
        <v>0</v>
      </c>
      <c r="AF26" s="36">
        <v>1300000.0</v>
      </c>
      <c r="AG26" s="36">
        <v>1800000.0</v>
      </c>
      <c r="AH26" s="36">
        <v>112500.0</v>
      </c>
      <c r="AI26" s="36">
        <v>56250.0</v>
      </c>
      <c r="AJ26" s="36">
        <v>56250.0</v>
      </c>
      <c r="AK26" s="36" t="str">
        <f>SUM(AH26:AJ26)</f>
        <v>0</v>
      </c>
      <c r="AL26" s="38">
        <v>0</v>
      </c>
      <c r="AM26" s="36" t="str">
        <f>AK26+AL26+AQ26+AR26+AS26+AT26+AU26</f>
        <v>0</v>
      </c>
      <c r="AN26" s="36" t="str">
        <f>AG26+AE26+AF26</f>
        <v>0</v>
      </c>
      <c r="AO26" s="36" t="str">
        <f>AN26-AM26</f>
        <v>0</v>
      </c>
      <c r="AP26" s="36" t="str">
        <f>AO26</f>
        <v>0</v>
      </c>
      <c r="AQ26" s="36">
        <v>0</v>
      </c>
      <c r="AR26" s="36">
        <v>0</v>
      </c>
      <c r="AS26" s="36">
        <v>0</v>
      </c>
      <c r="AT26" s="36">
        <v>0</v>
      </c>
      <c r="AU26" s="36">
        <v>0</v>
      </c>
      <c r="AV26" s="26" t="s">
        <v>173</v>
      </c>
      <c r="AW26" s="23" t="s">
        <v>174</v>
      </c>
      <c r="AX26" s="26" t="s">
        <v>173</v>
      </c>
      <c r="AY26" s="26"/>
    </row>
    <row r="27" spans="1:51">
      <c r="A27" s="31">
        <v>13</v>
      </c>
      <c r="B27" s="7">
        <v>10073</v>
      </c>
      <c r="C27" s="7" t="s">
        <v>172</v>
      </c>
      <c r="D27" s="7" t="s">
        <v>171</v>
      </c>
      <c r="E27" s="31" t="s">
        <v>5</v>
      </c>
      <c r="F27" s="31" t="s">
        <v>4</v>
      </c>
      <c r="G27" s="31" t="s">
        <v>3</v>
      </c>
      <c r="H27" s="31" t="s">
        <v>2</v>
      </c>
      <c r="I27" s="34">
        <v>0.0</v>
      </c>
      <c r="J27" s="35">
        <v>21.0</v>
      </c>
      <c r="K27" s="34">
        <v>168.0</v>
      </c>
      <c r="L27" s="34">
        <v>0</v>
      </c>
      <c r="M27" s="36">
        <v>831153.81</v>
      </c>
      <c r="N27" s="36">
        <v>103894.23</v>
      </c>
      <c r="O27" s="36">
        <v>17454230.0</v>
      </c>
      <c r="P27" s="36">
        <v>2000000.0</v>
      </c>
      <c r="Q27" s="36">
        <v>1000000.0</v>
      </c>
      <c r="R27" s="36">
        <v>20454230.0</v>
      </c>
      <c r="S27" s="35">
        <v>0</v>
      </c>
      <c r="T27" s="35">
        <v>0</v>
      </c>
      <c r="U27" s="35">
        <v>0</v>
      </c>
      <c r="V27" s="35">
        <v>0</v>
      </c>
      <c r="W27" s="37" t="str">
        <f>IF(S27="",0,S27*1.5)</f>
        <v>0</v>
      </c>
      <c r="X27" s="37" t="str">
        <f>IF(T27="",0,T27*2)</f>
        <v>0</v>
      </c>
      <c r="Y27" s="37" t="str">
        <f>IF(U27="",0,U27*3)</f>
        <v>0</v>
      </c>
      <c r="Z27" s="37" t="str">
        <f>IF(V27="",0,V27*4)</f>
        <v>0</v>
      </c>
      <c r="AA27" s="37" t="str">
        <f>SUM(W27:Z27)</f>
        <v>0</v>
      </c>
      <c r="AB27" s="36" t="str">
        <f>IF(N27="",0,N27*AA27)</f>
        <v>0</v>
      </c>
      <c r="AC27" s="37">
        <v>0</v>
      </c>
      <c r="AD27" s="37">
        <v>0</v>
      </c>
      <c r="AE27" s="37" t="str">
        <f>AB27+AD27</f>
        <v>0</v>
      </c>
      <c r="AF27" s="36">
        <v>0</v>
      </c>
      <c r="AG27" s="36">
        <v>3000000.0</v>
      </c>
      <c r="AH27" s="36">
        <v>259973.8</v>
      </c>
      <c r="AI27" s="36">
        <v>129986.9</v>
      </c>
      <c r="AJ27" s="36">
        <v>129986.9</v>
      </c>
      <c r="AK27" s="36" t="str">
        <f>SUM(AH27:AJ27)</f>
        <v>0</v>
      </c>
      <c r="AL27" s="38">
        <v>0</v>
      </c>
      <c r="AM27" s="36" t="str">
        <f>AK27+AL27+AQ27+AR27+AS27+AT27+AU27</f>
        <v>0</v>
      </c>
      <c r="AN27" s="36" t="str">
        <f>AG27+AE27+AF27</f>
        <v>0</v>
      </c>
      <c r="AO27" s="36" t="str">
        <f>AN27-AM27</f>
        <v>0</v>
      </c>
      <c r="AP27" s="36" t="str">
        <f>AO27</f>
        <v>0</v>
      </c>
      <c r="AQ27" s="36">
        <v>0</v>
      </c>
      <c r="AR27" s="36">
        <v>0</v>
      </c>
      <c r="AS27" s="36">
        <v>0</v>
      </c>
      <c r="AT27" s="36">
        <v>0</v>
      </c>
      <c r="AU27" s="36">
        <v>0</v>
      </c>
      <c r="AV27" s="26" t="s">
        <v>169</v>
      </c>
      <c r="AW27" s="23" t="s">
        <v>170</v>
      </c>
      <c r="AX27" s="26" t="s">
        <v>169</v>
      </c>
      <c r="AY27" s="26"/>
    </row>
    <row r="28" spans="1:51">
      <c r="A28" s="31">
        <v>14</v>
      </c>
      <c r="B28" s="7">
        <v>10008</v>
      </c>
      <c r="C28" s="7" t="s">
        <v>168</v>
      </c>
      <c r="D28" s="7" t="s">
        <v>152</v>
      </c>
      <c r="E28" s="31" t="s">
        <v>5</v>
      </c>
      <c r="F28" s="31" t="s">
        <v>4</v>
      </c>
      <c r="G28" s="31" t="s">
        <v>26</v>
      </c>
      <c r="H28" s="31" t="s">
        <v>2</v>
      </c>
      <c r="I28" s="34">
        <v>0.0</v>
      </c>
      <c r="J28" s="35">
        <v>21.0</v>
      </c>
      <c r="K28" s="34">
        <v>168.0</v>
      </c>
      <c r="L28" s="34">
        <v>0</v>
      </c>
      <c r="M28" s="36">
        <v>642857.14</v>
      </c>
      <c r="N28" s="36">
        <v>80357.14</v>
      </c>
      <c r="O28" s="36">
        <v>13500000.0</v>
      </c>
      <c r="P28" s="36">
        <v>2000000.0</v>
      </c>
      <c r="Q28" s="36">
        <v>1500000.0</v>
      </c>
      <c r="R28" s="36">
        <v>17000000.0</v>
      </c>
      <c r="S28" s="35">
        <v>0</v>
      </c>
      <c r="T28" s="35">
        <v>0</v>
      </c>
      <c r="U28" s="35">
        <v>0</v>
      </c>
      <c r="V28" s="35">
        <v>0</v>
      </c>
      <c r="W28" s="37" t="str">
        <f>IF(S28="",0,S28*1.5)</f>
        <v>0</v>
      </c>
      <c r="X28" s="37" t="str">
        <f>IF(T28="",0,T28*2)</f>
        <v>0</v>
      </c>
      <c r="Y28" s="37" t="str">
        <f>IF(U28="",0,U28*3)</f>
        <v>0</v>
      </c>
      <c r="Z28" s="37" t="str">
        <f>IF(V28="",0,V28*4)</f>
        <v>0</v>
      </c>
      <c r="AA28" s="37" t="str">
        <f>SUM(W28:Z28)</f>
        <v>0</v>
      </c>
      <c r="AB28" s="36" t="str">
        <f>IF(N28="",0,N28*AA28)</f>
        <v>0</v>
      </c>
      <c r="AC28" s="37">
        <v>0</v>
      </c>
      <c r="AD28" s="37">
        <v>0</v>
      </c>
      <c r="AE28" s="37" t="str">
        <f>AB28+AD28</f>
        <v>0</v>
      </c>
      <c r="AF28" s="36">
        <v>0</v>
      </c>
      <c r="AG28" s="36">
        <v>3500000.0</v>
      </c>
      <c r="AH28" s="36">
        <v>225431.5</v>
      </c>
      <c r="AI28" s="36">
        <v>112715.75</v>
      </c>
      <c r="AJ28" s="36">
        <v>112715.75</v>
      </c>
      <c r="AK28" s="36" t="str">
        <f>SUM(AH28:AJ28)</f>
        <v>0</v>
      </c>
      <c r="AL28" s="38">
        <v>0</v>
      </c>
      <c r="AM28" s="36" t="str">
        <f>AK28+AL28+AQ28+AR28+AS28+AT28+AU28</f>
        <v>0</v>
      </c>
      <c r="AN28" s="36" t="str">
        <f>AG28+AE28+AF28</f>
        <v>0</v>
      </c>
      <c r="AO28" s="36" t="str">
        <f>AN28-AM28</f>
        <v>0</v>
      </c>
      <c r="AP28" s="36" t="str">
        <f>AO28</f>
        <v>0</v>
      </c>
      <c r="AQ28" s="36">
        <v>0</v>
      </c>
      <c r="AR28" s="36">
        <v>0</v>
      </c>
      <c r="AS28" s="36">
        <v>0</v>
      </c>
      <c r="AT28" s="36">
        <v>0</v>
      </c>
      <c r="AU28" s="36">
        <v>0</v>
      </c>
      <c r="AV28" s="26" t="s">
        <v>166</v>
      </c>
      <c r="AW28" s="23" t="s">
        <v>167</v>
      </c>
      <c r="AX28" s="26" t="s">
        <v>166</v>
      </c>
      <c r="AY28" s="26"/>
    </row>
    <row r="29" spans="1:51">
      <c r="A29" s="31">
        <v>15</v>
      </c>
      <c r="B29" s="7">
        <v>42352</v>
      </c>
      <c r="C29" s="7" t="s">
        <v>165</v>
      </c>
      <c r="D29" s="7" t="s">
        <v>164</v>
      </c>
      <c r="E29" s="31" t="s">
        <v>5</v>
      </c>
      <c r="F29" s="31" t="s">
        <v>4</v>
      </c>
      <c r="G29" s="31" t="s">
        <v>122</v>
      </c>
      <c r="H29" s="31" t="s">
        <v>2</v>
      </c>
      <c r="I29" s="34">
        <v>0.0</v>
      </c>
      <c r="J29" s="35">
        <v>21.0</v>
      </c>
      <c r="K29" s="34">
        <v>168.0</v>
      </c>
      <c r="L29" s="34">
        <v>0</v>
      </c>
      <c r="M29" s="36">
        <v>323809.52</v>
      </c>
      <c r="N29" s="36">
        <v>20000.0</v>
      </c>
      <c r="O29" s="36">
        <v>6800000.0</v>
      </c>
      <c r="P29" s="36">
        <v>0</v>
      </c>
      <c r="Q29" s="36">
        <v>500000.0</v>
      </c>
      <c r="R29" s="36">
        <v>7300000.0</v>
      </c>
      <c r="S29" s="35">
        <v>0</v>
      </c>
      <c r="T29" s="35">
        <v>0</v>
      </c>
      <c r="U29" s="35">
        <v>0</v>
      </c>
      <c r="V29" s="35">
        <v>0</v>
      </c>
      <c r="W29" s="37" t="str">
        <f>IF(S29="",0,S29*1.5)</f>
        <v>0</v>
      </c>
      <c r="X29" s="37" t="str">
        <f>IF(T29="",0,T29*2)</f>
        <v>0</v>
      </c>
      <c r="Y29" s="37" t="str">
        <f>IF(U29="",0,U29*3)</f>
        <v>0</v>
      </c>
      <c r="Z29" s="37" t="str">
        <f>IF(V29="",0,V29*4)</f>
        <v>0</v>
      </c>
      <c r="AA29" s="37" t="str">
        <f>SUM(W29:Z29)</f>
        <v>0</v>
      </c>
      <c r="AB29" s="36" t="str">
        <f>IF(N29="",0,N29*AA29)</f>
        <v>0</v>
      </c>
      <c r="AC29" s="37">
        <v>0</v>
      </c>
      <c r="AD29" s="37">
        <v>0</v>
      </c>
      <c r="AE29" s="37" t="str">
        <f>AB29+AD29</f>
        <v>0</v>
      </c>
      <c r="AF29" s="36">
        <v>0</v>
      </c>
      <c r="AG29" s="36">
        <v>500000.0</v>
      </c>
      <c r="AH29" s="36">
        <v>109500.0</v>
      </c>
      <c r="AI29" s="36">
        <v>54750.0</v>
      </c>
      <c r="AJ29" s="36">
        <v>54750.0</v>
      </c>
      <c r="AK29" s="36" t="str">
        <f>SUM(AH29:AJ29)</f>
        <v>0</v>
      </c>
      <c r="AL29" s="38">
        <v>0</v>
      </c>
      <c r="AM29" s="36" t="str">
        <f>AK29+AL29+AQ29+AR29+AS29+AT29+AU29</f>
        <v>0</v>
      </c>
      <c r="AN29" s="36" t="str">
        <f>AG29+AE29+AF29</f>
        <v>0</v>
      </c>
      <c r="AO29" s="36" t="str">
        <f>AN29-AM29</f>
        <v>0</v>
      </c>
      <c r="AP29" s="36" t="str">
        <f>AO29</f>
        <v>0</v>
      </c>
      <c r="AQ29" s="36">
        <v>0</v>
      </c>
      <c r="AR29" s="36">
        <v>0</v>
      </c>
      <c r="AS29" s="36">
        <v>0</v>
      </c>
      <c r="AT29" s="36">
        <v>0</v>
      </c>
      <c r="AU29" s="36">
        <v>0</v>
      </c>
      <c r="AV29" s="26" t="s">
        <v>162</v>
      </c>
      <c r="AW29" s="23" t="s">
        <v>163</v>
      </c>
      <c r="AX29" s="26" t="s">
        <v>162</v>
      </c>
      <c r="AY29" s="26"/>
    </row>
    <row r="30" spans="1:51">
      <c r="A30" s="31">
        <v>16</v>
      </c>
      <c r="B30" s="7">
        <v>10136</v>
      </c>
      <c r="C30" s="7" t="s">
        <v>161</v>
      </c>
      <c r="D30" s="7" t="s">
        <v>160</v>
      </c>
      <c r="E30" s="31" t="s">
        <v>5</v>
      </c>
      <c r="F30" s="31" t="s">
        <v>4</v>
      </c>
      <c r="G30" s="31" t="s">
        <v>26</v>
      </c>
      <c r="H30" s="31" t="s">
        <v>2</v>
      </c>
      <c r="I30" s="34">
        <v>0.0</v>
      </c>
      <c r="J30" s="35">
        <v>21.0</v>
      </c>
      <c r="K30" s="34">
        <v>168.0</v>
      </c>
      <c r="L30" s="34">
        <v>0</v>
      </c>
      <c r="M30" s="36">
        <v>357142.86</v>
      </c>
      <c r="N30" s="36">
        <v>30000.0</v>
      </c>
      <c r="O30" s="36">
        <v>7500000.0</v>
      </c>
      <c r="P30" s="36">
        <v>0</v>
      </c>
      <c r="Q30" s="36">
        <v>1000000.0</v>
      </c>
      <c r="R30" s="36">
        <v>8500000.0</v>
      </c>
      <c r="S30" s="35">
        <v>0</v>
      </c>
      <c r="T30" s="35">
        <v>0</v>
      </c>
      <c r="U30" s="35">
        <v>0</v>
      </c>
      <c r="V30" s="35">
        <v>0</v>
      </c>
      <c r="W30" s="37" t="str">
        <f>IF(S30="",0,S30*1.5)</f>
        <v>0</v>
      </c>
      <c r="X30" s="37" t="str">
        <f>IF(T30="",0,T30*2)</f>
        <v>0</v>
      </c>
      <c r="Y30" s="37" t="str">
        <f>IF(U30="",0,U30*3)</f>
        <v>0</v>
      </c>
      <c r="Z30" s="37" t="str">
        <f>IF(V30="",0,V30*4)</f>
        <v>0</v>
      </c>
      <c r="AA30" s="37" t="str">
        <f>SUM(W30:Z30)</f>
        <v>0</v>
      </c>
      <c r="AB30" s="36" t="str">
        <f>IF(N30="",0,N30*AA30)</f>
        <v>0</v>
      </c>
      <c r="AC30" s="37">
        <v>0</v>
      </c>
      <c r="AD30" s="37">
        <v>0</v>
      </c>
      <c r="AE30" s="37" t="str">
        <f>AB30+AD30</f>
        <v>0</v>
      </c>
      <c r="AF30" s="36">
        <v>0</v>
      </c>
      <c r="AG30" s="36">
        <v>1000000.0</v>
      </c>
      <c r="AH30" s="36">
        <v>127500.0</v>
      </c>
      <c r="AI30" s="36">
        <v>63750.0</v>
      </c>
      <c r="AJ30" s="36">
        <v>63750.0</v>
      </c>
      <c r="AK30" s="36" t="str">
        <f>SUM(AH30:AJ30)</f>
        <v>0</v>
      </c>
      <c r="AL30" s="38">
        <v>0</v>
      </c>
      <c r="AM30" s="36" t="str">
        <f>AK30+AL30+AQ30+AR30+AS30+AT30+AU30</f>
        <v>0</v>
      </c>
      <c r="AN30" s="36" t="str">
        <f>AG30+AE30+AF30</f>
        <v>0</v>
      </c>
      <c r="AO30" s="36" t="str">
        <f>AN30-AM30</f>
        <v>0</v>
      </c>
      <c r="AP30" s="36" t="str">
        <f>AO30</f>
        <v>0</v>
      </c>
      <c r="AQ30" s="36">
        <v>0</v>
      </c>
      <c r="AR30" s="36">
        <v>0</v>
      </c>
      <c r="AS30" s="36">
        <v>0</v>
      </c>
      <c r="AT30" s="36">
        <v>0</v>
      </c>
      <c r="AU30" s="36">
        <v>0</v>
      </c>
      <c r="AV30" s="26" t="s">
        <v>158</v>
      </c>
      <c r="AW30" s="23" t="s">
        <v>159</v>
      </c>
      <c r="AX30" s="26" t="s">
        <v>158</v>
      </c>
      <c r="AY30" s="26"/>
    </row>
    <row r="31" spans="1:51">
      <c r="A31" s="31">
        <v>17</v>
      </c>
      <c r="B31" s="7">
        <v>10169</v>
      </c>
      <c r="C31" s="7" t="s">
        <v>157</v>
      </c>
      <c r="D31" s="7" t="s">
        <v>156</v>
      </c>
      <c r="E31" s="31" t="s">
        <v>5</v>
      </c>
      <c r="F31" s="31" t="s">
        <v>4</v>
      </c>
      <c r="G31" s="31" t="s">
        <v>3</v>
      </c>
      <c r="H31" s="31" t="s">
        <v>2</v>
      </c>
      <c r="I31" s="34">
        <v>0.0</v>
      </c>
      <c r="J31" s="35">
        <v>21.0</v>
      </c>
      <c r="K31" s="34">
        <v>168.0</v>
      </c>
      <c r="L31" s="34">
        <v>0</v>
      </c>
      <c r="M31" s="36">
        <v>1147619.05</v>
      </c>
      <c r="N31" s="36">
        <v>143452.38</v>
      </c>
      <c r="O31" s="36">
        <v>24100000.0</v>
      </c>
      <c r="P31" s="36">
        <v>3000000.0</v>
      </c>
      <c r="Q31" s="36">
        <v>2000000.0</v>
      </c>
      <c r="R31" s="36">
        <v>29100000.0</v>
      </c>
      <c r="S31" s="35">
        <v>0</v>
      </c>
      <c r="T31" s="35">
        <v>0</v>
      </c>
      <c r="U31" s="35">
        <v>0</v>
      </c>
      <c r="V31" s="35">
        <v>0</v>
      </c>
      <c r="W31" s="37" t="str">
        <f>IF(S31="",0,S31*1.5)</f>
        <v>0</v>
      </c>
      <c r="X31" s="37" t="str">
        <f>IF(T31="",0,T31*2)</f>
        <v>0</v>
      </c>
      <c r="Y31" s="37" t="str">
        <f>IF(U31="",0,U31*3)</f>
        <v>0</v>
      </c>
      <c r="Z31" s="37" t="str">
        <f>IF(V31="",0,V31*4)</f>
        <v>0</v>
      </c>
      <c r="AA31" s="37" t="str">
        <f>SUM(W31:Z31)</f>
        <v>0</v>
      </c>
      <c r="AB31" s="36" t="str">
        <f>IF(N31="",0,N31*AA31)</f>
        <v>0</v>
      </c>
      <c r="AC31" s="37">
        <v>0</v>
      </c>
      <c r="AD31" s="37">
        <v>0</v>
      </c>
      <c r="AE31" s="37" t="str">
        <f>AB31+AD31</f>
        <v>0</v>
      </c>
      <c r="AF31" s="36">
        <v>0</v>
      </c>
      <c r="AG31" s="36">
        <v>5000000.0</v>
      </c>
      <c r="AH31" s="36">
        <v>346431.5</v>
      </c>
      <c r="AI31" s="36">
        <v>173215.75</v>
      </c>
      <c r="AJ31" s="36">
        <v>173215.75</v>
      </c>
      <c r="AK31" s="36" t="str">
        <f>SUM(AH31:AJ31)</f>
        <v>0</v>
      </c>
      <c r="AL31" s="38">
        <v>0</v>
      </c>
      <c r="AM31" s="36" t="str">
        <f>AK31+AL31+AQ31+AR31+AS31+AT31+AU31</f>
        <v>0</v>
      </c>
      <c r="AN31" s="36" t="str">
        <f>AG31+AE31+AF31</f>
        <v>0</v>
      </c>
      <c r="AO31" s="36" t="str">
        <f>AN31-AM31</f>
        <v>0</v>
      </c>
      <c r="AP31" s="36" t="str">
        <f>AO31</f>
        <v>0</v>
      </c>
      <c r="AQ31" s="36">
        <v>0</v>
      </c>
      <c r="AR31" s="36">
        <v>0</v>
      </c>
      <c r="AS31" s="36">
        <v>0</v>
      </c>
      <c r="AT31" s="36">
        <v>0</v>
      </c>
      <c r="AU31" s="36">
        <v>0</v>
      </c>
      <c r="AV31" s="26" t="s">
        <v>154</v>
      </c>
      <c r="AW31" s="23" t="s">
        <v>155</v>
      </c>
      <c r="AX31" s="26" t="s">
        <v>154</v>
      </c>
      <c r="AY31" s="26"/>
    </row>
    <row r="32" spans="1:51">
      <c r="A32" s="31">
        <v>18</v>
      </c>
      <c r="B32" s="7">
        <v>10087</v>
      </c>
      <c r="C32" s="7" t="s">
        <v>153</v>
      </c>
      <c r="D32" s="7" t="s">
        <v>152</v>
      </c>
      <c r="E32" s="31" t="s">
        <v>5</v>
      </c>
      <c r="F32" s="31" t="s">
        <v>4</v>
      </c>
      <c r="G32" s="31" t="s">
        <v>26</v>
      </c>
      <c r="H32" s="31" t="s">
        <v>2</v>
      </c>
      <c r="I32" s="34">
        <v>0.0</v>
      </c>
      <c r="J32" s="35">
        <v>21.0</v>
      </c>
      <c r="K32" s="34">
        <v>168.0</v>
      </c>
      <c r="L32" s="34">
        <v>0</v>
      </c>
      <c r="M32" s="36">
        <v>642857.14</v>
      </c>
      <c r="N32" s="36">
        <v>80357.14</v>
      </c>
      <c r="O32" s="36">
        <v>13500000.0</v>
      </c>
      <c r="P32" s="36">
        <v>2000000.0</v>
      </c>
      <c r="Q32" s="36">
        <v>1500000.0</v>
      </c>
      <c r="R32" s="36">
        <v>17000000.0</v>
      </c>
      <c r="S32" s="35">
        <v>0</v>
      </c>
      <c r="T32" s="35">
        <v>0</v>
      </c>
      <c r="U32" s="35">
        <v>0</v>
      </c>
      <c r="V32" s="35">
        <v>0</v>
      </c>
      <c r="W32" s="37" t="str">
        <f>IF(S32="",0,S32*1.5)</f>
        <v>0</v>
      </c>
      <c r="X32" s="37" t="str">
        <f>IF(T32="",0,T32*2)</f>
        <v>0</v>
      </c>
      <c r="Y32" s="37" t="str">
        <f>IF(U32="",0,U32*3)</f>
        <v>0</v>
      </c>
      <c r="Z32" s="37" t="str">
        <f>IF(V32="",0,V32*4)</f>
        <v>0</v>
      </c>
      <c r="AA32" s="37" t="str">
        <f>SUM(W32:Z32)</f>
        <v>0</v>
      </c>
      <c r="AB32" s="36" t="str">
        <f>IF(N32="",0,N32*AA32)</f>
        <v>0</v>
      </c>
      <c r="AC32" s="37">
        <v>0</v>
      </c>
      <c r="AD32" s="37">
        <v>0</v>
      </c>
      <c r="AE32" s="37" t="str">
        <f>AB32+AD32</f>
        <v>0</v>
      </c>
      <c r="AF32" s="36">
        <v>390000.0</v>
      </c>
      <c r="AG32" s="36">
        <v>3890000.0</v>
      </c>
      <c r="AH32" s="36">
        <v>225431.5</v>
      </c>
      <c r="AI32" s="36">
        <v>112715.75</v>
      </c>
      <c r="AJ32" s="36">
        <v>112715.75</v>
      </c>
      <c r="AK32" s="36" t="str">
        <f>SUM(AH32:AJ32)</f>
        <v>0</v>
      </c>
      <c r="AL32" s="38">
        <v>0</v>
      </c>
      <c r="AM32" s="36" t="str">
        <f>AK32+AL32+AQ32+AR32+AS32+AT32+AU32</f>
        <v>0</v>
      </c>
      <c r="AN32" s="36" t="str">
        <f>AG32+AE32+AF32</f>
        <v>0</v>
      </c>
      <c r="AO32" s="36" t="str">
        <f>AN32-AM32</f>
        <v>0</v>
      </c>
      <c r="AP32" s="36" t="str">
        <f>AO32</f>
        <v>0</v>
      </c>
      <c r="AQ32" s="36">
        <v>0</v>
      </c>
      <c r="AR32" s="36">
        <v>0</v>
      </c>
      <c r="AS32" s="36">
        <v>0</v>
      </c>
      <c r="AT32" s="36">
        <v>0</v>
      </c>
      <c r="AU32" s="36">
        <v>0</v>
      </c>
      <c r="AV32" s="26" t="s">
        <v>150</v>
      </c>
      <c r="AW32" s="23" t="s">
        <v>151</v>
      </c>
      <c r="AX32" s="26" t="s">
        <v>150</v>
      </c>
      <c r="AY32" s="26"/>
    </row>
    <row r="33" spans="1:51">
      <c r="A33" s="31">
        <v>19</v>
      </c>
      <c r="B33" s="7">
        <v>10021</v>
      </c>
      <c r="C33" s="7" t="s">
        <v>149</v>
      </c>
      <c r="D33" s="7" t="s">
        <v>148</v>
      </c>
      <c r="E33" s="31" t="s">
        <v>5</v>
      </c>
      <c r="F33" s="31" t="s">
        <v>4</v>
      </c>
      <c r="G33" s="31" t="s">
        <v>3</v>
      </c>
      <c r="H33" s="31" t="s">
        <v>2</v>
      </c>
      <c r="I33" s="34">
        <v>0.0</v>
      </c>
      <c r="J33" s="35">
        <v>21.0</v>
      </c>
      <c r="K33" s="34">
        <v>168.0</v>
      </c>
      <c r="L33" s="34">
        <v>0</v>
      </c>
      <c r="M33" s="36">
        <v>475087.52</v>
      </c>
      <c r="N33" s="36">
        <v>38000.0</v>
      </c>
      <c r="O33" s="36">
        <v>9976838.0</v>
      </c>
      <c r="P33" s="36">
        <v>0</v>
      </c>
      <c r="Q33" s="36">
        <v>1000000.0</v>
      </c>
      <c r="R33" s="36">
        <v>10976838.0</v>
      </c>
      <c r="S33" s="35">
        <v>0</v>
      </c>
      <c r="T33" s="35">
        <v>0</v>
      </c>
      <c r="U33" s="35">
        <v>0</v>
      </c>
      <c r="V33" s="35">
        <v>0</v>
      </c>
      <c r="W33" s="37" t="str">
        <f>IF(S33="",0,S33*1.5)</f>
        <v>0</v>
      </c>
      <c r="X33" s="37" t="str">
        <f>IF(T33="",0,T33*2)</f>
        <v>0</v>
      </c>
      <c r="Y33" s="37" t="str">
        <f>IF(U33="",0,U33*3)</f>
        <v>0</v>
      </c>
      <c r="Z33" s="37" t="str">
        <f>IF(V33="",0,V33*4)</f>
        <v>0</v>
      </c>
      <c r="AA33" s="37" t="str">
        <f>SUM(W33:Z33)</f>
        <v>0</v>
      </c>
      <c r="AB33" s="36" t="str">
        <f>IF(N33="",0,N33*AA33)</f>
        <v>0</v>
      </c>
      <c r="AC33" s="37">
        <v>0</v>
      </c>
      <c r="AD33" s="37">
        <v>0</v>
      </c>
      <c r="AE33" s="37" t="str">
        <f>AB33+AD33</f>
        <v>0</v>
      </c>
      <c r="AF33" s="36">
        <v>0</v>
      </c>
      <c r="AG33" s="36">
        <v>1000000.0</v>
      </c>
      <c r="AH33" s="36">
        <v>164652.57</v>
      </c>
      <c r="AI33" s="36">
        <v>82326.29</v>
      </c>
      <c r="AJ33" s="36">
        <v>82326.28</v>
      </c>
      <c r="AK33" s="36" t="str">
        <f>SUM(AH33:AJ33)</f>
        <v>0</v>
      </c>
      <c r="AL33" s="38">
        <v>0</v>
      </c>
      <c r="AM33" s="36" t="str">
        <f>AK33+AL33+AQ33+AR33+AS33+AT33+AU33</f>
        <v>0</v>
      </c>
      <c r="AN33" s="36" t="str">
        <f>AG33+AE33+AF33</f>
        <v>0</v>
      </c>
      <c r="AO33" s="36" t="str">
        <f>AN33-AM33</f>
        <v>0</v>
      </c>
      <c r="AP33" s="36" t="str">
        <f>AO33</f>
        <v>0</v>
      </c>
      <c r="AQ33" s="36">
        <v>0</v>
      </c>
      <c r="AR33" s="36">
        <v>0</v>
      </c>
      <c r="AS33" s="36">
        <v>0</v>
      </c>
      <c r="AT33" s="36">
        <v>0</v>
      </c>
      <c r="AU33" s="36">
        <v>0</v>
      </c>
      <c r="AV33" s="26" t="s">
        <v>146</v>
      </c>
      <c r="AW33" s="23" t="s">
        <v>147</v>
      </c>
      <c r="AX33" s="26" t="s">
        <v>146</v>
      </c>
      <c r="AY33" s="26"/>
    </row>
    <row r="34" spans="1:51" customHeight="1" ht="22">
      <c r="A34" s="32"/>
      <c r="B34" s="8"/>
      <c r="C34" s="10" t="s">
        <v>275</v>
      </c>
      <c r="D34" s="10"/>
      <c r="E34" s="32"/>
      <c r="F34" s="32"/>
      <c r="G34" s="32"/>
      <c r="H34" s="32"/>
      <c r="I34" s="17"/>
      <c r="J34" s="13" t="str">
        <f>SUM(J24:J33)</f>
        <v>0</v>
      </c>
      <c r="K34" s="17" t="str">
        <f>SUM(K24:K33)</f>
        <v>0</v>
      </c>
      <c r="L34" s="17" t="str">
        <f>SUM(L24:L33)</f>
        <v>0</v>
      </c>
      <c r="M34" s="19" t="str">
        <f>SUM(M24:M33)</f>
        <v>0</v>
      </c>
      <c r="N34" s="19" t="str">
        <f>SUM(N24:N33)</f>
        <v>0</v>
      </c>
      <c r="O34" s="19" t="str">
        <f>SUM(O24:O33)</f>
        <v>0</v>
      </c>
      <c r="P34" s="19" t="str">
        <f>SUM(P24:P33)</f>
        <v>0</v>
      </c>
      <c r="Q34" s="19" t="str">
        <f>SUM(Q24:Q33)</f>
        <v>0</v>
      </c>
      <c r="R34" s="19" t="str">
        <f>SUM(R24:R33)</f>
        <v>0</v>
      </c>
      <c r="S34" s="13" t="str">
        <f>SUM(S24:S33)</f>
        <v>0</v>
      </c>
      <c r="T34" s="13" t="str">
        <f>SUM(T24:T33)</f>
        <v>0</v>
      </c>
      <c r="U34" s="13" t="str">
        <f>SUM(U24:U33)</f>
        <v>0</v>
      </c>
      <c r="V34" s="13" t="str">
        <f>SUM(V24:V33)</f>
        <v>0</v>
      </c>
      <c r="W34" s="15" t="str">
        <f>SUM(W24:W33)</f>
        <v>0</v>
      </c>
      <c r="X34" s="15" t="str">
        <f>SUM(X24:X33)</f>
        <v>0</v>
      </c>
      <c r="Y34" s="15" t="str">
        <f>SUM(Y24:Y33)</f>
        <v>0</v>
      </c>
      <c r="Z34" s="15" t="str">
        <f>SUM(Z24:Z33)</f>
        <v>0</v>
      </c>
      <c r="AA34" s="15" t="str">
        <f>SUM(AA24:AA33)</f>
        <v>0</v>
      </c>
      <c r="AB34" s="19" t="str">
        <f>SUM(AB24:AB33)</f>
        <v>0</v>
      </c>
      <c r="AC34" s="15" t="str">
        <f>SUM(AC24:AC33)</f>
        <v>0</v>
      </c>
      <c r="AD34" s="15" t="str">
        <f>SUM(AD24:AD33)</f>
        <v>0</v>
      </c>
      <c r="AE34" s="15" t="str">
        <f>SUM(AE24:AE33)</f>
        <v>0</v>
      </c>
      <c r="AF34" s="19" t="str">
        <f>SUM(AF24:AF33)</f>
        <v>0</v>
      </c>
      <c r="AG34" s="19" t="str">
        <f>SUM(AG24:AG33)</f>
        <v>0</v>
      </c>
      <c r="AH34" s="19" t="str">
        <f>SUM(AH24:AH33)</f>
        <v>0</v>
      </c>
      <c r="AI34" s="19" t="str">
        <f>SUM(AI24:AI33)</f>
        <v>0</v>
      </c>
      <c r="AJ34" s="19" t="str">
        <f>SUM(AJ24:AJ33)</f>
        <v>0</v>
      </c>
      <c r="AK34" s="19" t="str">
        <f>SUM(AK24:AK33)</f>
        <v>0</v>
      </c>
      <c r="AL34" s="21" t="str">
        <f>SUM(AL24:AL33)</f>
        <v>0</v>
      </c>
      <c r="AM34" s="19" t="str">
        <f>SUM(AM24:AM33)</f>
        <v>0</v>
      </c>
      <c r="AN34" s="19" t="str">
        <f>SUM(AN24:AN33)</f>
        <v>0</v>
      </c>
      <c r="AO34" s="19" t="str">
        <f>SUM(AO24:AO33)</f>
        <v>0</v>
      </c>
      <c r="AP34" s="19" t="str">
        <f>SUM(AP24:AP33)</f>
        <v>0</v>
      </c>
      <c r="AQ34" s="19" t="str">
        <f>SUM(AQ24:AQ33)</f>
        <v>0</v>
      </c>
      <c r="AR34" s="19" t="str">
        <f>SUM(AR24:AR33)</f>
        <v>0</v>
      </c>
      <c r="AS34" s="19" t="str">
        <f>SUM(AS24:AS33)</f>
        <v>0</v>
      </c>
      <c r="AT34" s="19" t="str">
        <f>SUM(AT24:AT33)</f>
        <v>0</v>
      </c>
      <c r="AU34" s="19" t="str">
        <f>SUM(AU24:AU33)</f>
        <v>0</v>
      </c>
      <c r="AV34" s="27"/>
      <c r="AW34" s="24"/>
      <c r="AX34" s="27"/>
      <c r="AY34" s="27"/>
    </row>
    <row r="35" spans="1:51" customHeight="1" ht="20">
      <c r="A35" s="33"/>
      <c r="B35" s="9"/>
      <c r="C35" s="11" t="s">
        <v>278</v>
      </c>
      <c r="D35" s="11"/>
      <c r="E35" s="33"/>
      <c r="F35" s="33"/>
      <c r="G35" s="33"/>
      <c r="H35" s="33"/>
      <c r="I35" s="18"/>
      <c r="J35" s="14"/>
      <c r="K35" s="18"/>
      <c r="L35" s="18"/>
      <c r="M35" s="20"/>
      <c r="N35" s="20"/>
      <c r="O35" s="20"/>
      <c r="P35" s="20"/>
      <c r="Q35" s="20"/>
      <c r="R35" s="20"/>
      <c r="S35" s="14"/>
      <c r="T35" s="14"/>
      <c r="U35" s="14"/>
      <c r="V35" s="14"/>
      <c r="W35" s="16"/>
      <c r="X35" s="16"/>
      <c r="Y35" s="16"/>
      <c r="Z35" s="16"/>
      <c r="AA35" s="16"/>
      <c r="AB35" s="20"/>
      <c r="AC35" s="16"/>
      <c r="AD35" s="16"/>
      <c r="AE35" s="16"/>
      <c r="AF35" s="20"/>
      <c r="AG35" s="20"/>
      <c r="AH35" s="20"/>
      <c r="AI35" s="20"/>
      <c r="AJ35" s="20"/>
      <c r="AK35" s="20"/>
      <c r="AL35" s="22"/>
      <c r="AM35" s="20"/>
      <c r="AN35" s="20"/>
      <c r="AO35" s="20"/>
      <c r="AP35" s="20"/>
      <c r="AQ35" s="20"/>
      <c r="AR35" s="20"/>
      <c r="AS35" s="20"/>
      <c r="AT35" s="20"/>
      <c r="AU35" s="20"/>
      <c r="AV35" s="28"/>
      <c r="AW35" s="25"/>
      <c r="AX35" s="28"/>
      <c r="AY35" s="28"/>
    </row>
    <row r="36" spans="1:51">
      <c r="A36" s="31">
        <v>20</v>
      </c>
      <c r="B36" s="7">
        <v>20007</v>
      </c>
      <c r="C36" s="7" t="s">
        <v>145</v>
      </c>
      <c r="D36" s="7" t="s">
        <v>144</v>
      </c>
      <c r="E36" s="31" t="s">
        <v>5</v>
      </c>
      <c r="F36" s="31" t="s">
        <v>4</v>
      </c>
      <c r="G36" s="31" t="s">
        <v>26</v>
      </c>
      <c r="H36" s="31" t="s">
        <v>2</v>
      </c>
      <c r="I36" s="34">
        <v>0.0</v>
      </c>
      <c r="J36" s="35">
        <v>21.0</v>
      </c>
      <c r="K36" s="34">
        <v>168.0</v>
      </c>
      <c r="L36" s="34">
        <v>0</v>
      </c>
      <c r="M36" s="36">
        <v>276505.95</v>
      </c>
      <c r="N36" s="36">
        <v>22000.0</v>
      </c>
      <c r="O36" s="36">
        <v>5806625.0</v>
      </c>
      <c r="P36" s="36">
        <v>0</v>
      </c>
      <c r="Q36" s="36">
        <v>500000.0</v>
      </c>
      <c r="R36" s="36">
        <v>6306625.0</v>
      </c>
      <c r="S36" s="35">
        <v>0</v>
      </c>
      <c r="T36" s="35">
        <v>0</v>
      </c>
      <c r="U36" s="35">
        <v>0</v>
      </c>
      <c r="V36" s="35">
        <v>0</v>
      </c>
      <c r="W36" s="37" t="str">
        <f>IF(S36="",0,S36*1.5)</f>
        <v>0</v>
      </c>
      <c r="X36" s="37" t="str">
        <f>IF(T36="",0,T36*2)</f>
        <v>0</v>
      </c>
      <c r="Y36" s="37" t="str">
        <f>IF(U36="",0,U36*3)</f>
        <v>0</v>
      </c>
      <c r="Z36" s="37" t="str">
        <f>IF(V36="",0,V36*4)</f>
        <v>0</v>
      </c>
      <c r="AA36" s="37" t="str">
        <f>SUM(W36:Z36)</f>
        <v>0</v>
      </c>
      <c r="AB36" s="36" t="str">
        <f>IF(N36="",0,N36*AA36)</f>
        <v>0</v>
      </c>
      <c r="AC36" s="37">
        <v>0</v>
      </c>
      <c r="AD36" s="37">
        <v>0</v>
      </c>
      <c r="AE36" s="37" t="str">
        <f>AB36+AD36</f>
        <v>0</v>
      </c>
      <c r="AF36" s="36">
        <v>0</v>
      </c>
      <c r="AG36" s="36">
        <v>500000.0</v>
      </c>
      <c r="AH36" s="36">
        <v>94599.38</v>
      </c>
      <c r="AI36" s="36">
        <v>47299.69</v>
      </c>
      <c r="AJ36" s="36">
        <v>47299.68</v>
      </c>
      <c r="AK36" s="36" t="str">
        <f>SUM(AH36:AJ36)</f>
        <v>0</v>
      </c>
      <c r="AL36" s="38">
        <v>0</v>
      </c>
      <c r="AM36" s="36" t="str">
        <f>AK36+AL36+AQ36+AR36+AS36+AT36+AU36</f>
        <v>0</v>
      </c>
      <c r="AN36" s="36" t="str">
        <f>AG36+AE36+AF36</f>
        <v>0</v>
      </c>
      <c r="AO36" s="36" t="str">
        <f>AN36-AM36</f>
        <v>0</v>
      </c>
      <c r="AP36" s="36" t="str">
        <f>AO36</f>
        <v>0</v>
      </c>
      <c r="AQ36" s="36">
        <v>0</v>
      </c>
      <c r="AR36" s="36">
        <v>0</v>
      </c>
      <c r="AS36" s="36">
        <v>0</v>
      </c>
      <c r="AT36" s="36">
        <v>0</v>
      </c>
      <c r="AU36" s="36">
        <v>0</v>
      </c>
      <c r="AV36" s="26" t="s">
        <v>142</v>
      </c>
      <c r="AW36" s="23" t="s">
        <v>143</v>
      </c>
      <c r="AX36" s="26" t="s">
        <v>142</v>
      </c>
      <c r="AY36" s="26"/>
    </row>
    <row r="37" spans="1:51" customHeight="1" ht="22">
      <c r="A37" s="32"/>
      <c r="B37" s="8"/>
      <c r="C37" s="10" t="s">
        <v>275</v>
      </c>
      <c r="D37" s="10"/>
      <c r="E37" s="32"/>
      <c r="F37" s="32"/>
      <c r="G37" s="32"/>
      <c r="H37" s="32"/>
      <c r="I37" s="17"/>
      <c r="J37" s="13" t="str">
        <f>SUM(J36:J36)</f>
        <v>0</v>
      </c>
      <c r="K37" s="17" t="str">
        <f>SUM(K36:K36)</f>
        <v>0</v>
      </c>
      <c r="L37" s="17" t="str">
        <f>SUM(L36:L36)</f>
        <v>0</v>
      </c>
      <c r="M37" s="19" t="str">
        <f>SUM(M36:M36)</f>
        <v>0</v>
      </c>
      <c r="N37" s="19" t="str">
        <f>SUM(N36:N36)</f>
        <v>0</v>
      </c>
      <c r="O37" s="19" t="str">
        <f>SUM(O36:O36)</f>
        <v>0</v>
      </c>
      <c r="P37" s="19" t="str">
        <f>SUM(P36:P36)</f>
        <v>0</v>
      </c>
      <c r="Q37" s="19" t="str">
        <f>SUM(Q36:Q36)</f>
        <v>0</v>
      </c>
      <c r="R37" s="19" t="str">
        <f>SUM(R36:R36)</f>
        <v>0</v>
      </c>
      <c r="S37" s="13" t="str">
        <f>SUM(S36:S36)</f>
        <v>0</v>
      </c>
      <c r="T37" s="13" t="str">
        <f>SUM(T36:T36)</f>
        <v>0</v>
      </c>
      <c r="U37" s="13" t="str">
        <f>SUM(U36:U36)</f>
        <v>0</v>
      </c>
      <c r="V37" s="13" t="str">
        <f>SUM(V36:V36)</f>
        <v>0</v>
      </c>
      <c r="W37" s="15" t="str">
        <f>SUM(W36:W36)</f>
        <v>0</v>
      </c>
      <c r="X37" s="15" t="str">
        <f>SUM(X36:X36)</f>
        <v>0</v>
      </c>
      <c r="Y37" s="15" t="str">
        <f>SUM(Y36:Y36)</f>
        <v>0</v>
      </c>
      <c r="Z37" s="15" t="str">
        <f>SUM(Z36:Z36)</f>
        <v>0</v>
      </c>
      <c r="AA37" s="15" t="str">
        <f>SUM(AA36:AA36)</f>
        <v>0</v>
      </c>
      <c r="AB37" s="19" t="str">
        <f>SUM(AB36:AB36)</f>
        <v>0</v>
      </c>
      <c r="AC37" s="15" t="str">
        <f>SUM(AC36:AC36)</f>
        <v>0</v>
      </c>
      <c r="AD37" s="15" t="str">
        <f>SUM(AD36:AD36)</f>
        <v>0</v>
      </c>
      <c r="AE37" s="15" t="str">
        <f>SUM(AE36:AE36)</f>
        <v>0</v>
      </c>
      <c r="AF37" s="19" t="str">
        <f>SUM(AF36:AF36)</f>
        <v>0</v>
      </c>
      <c r="AG37" s="19" t="str">
        <f>SUM(AG36:AG36)</f>
        <v>0</v>
      </c>
      <c r="AH37" s="19" t="str">
        <f>SUM(AH36:AH36)</f>
        <v>0</v>
      </c>
      <c r="AI37" s="19" t="str">
        <f>SUM(AI36:AI36)</f>
        <v>0</v>
      </c>
      <c r="AJ37" s="19" t="str">
        <f>SUM(AJ36:AJ36)</f>
        <v>0</v>
      </c>
      <c r="AK37" s="19" t="str">
        <f>SUM(AK36:AK36)</f>
        <v>0</v>
      </c>
      <c r="AL37" s="21" t="str">
        <f>SUM(AL36:AL36)</f>
        <v>0</v>
      </c>
      <c r="AM37" s="19" t="str">
        <f>SUM(AM36:AM36)</f>
        <v>0</v>
      </c>
      <c r="AN37" s="19" t="str">
        <f>SUM(AN36:AN36)</f>
        <v>0</v>
      </c>
      <c r="AO37" s="19" t="str">
        <f>SUM(AO36:AO36)</f>
        <v>0</v>
      </c>
      <c r="AP37" s="19" t="str">
        <f>SUM(AP36:AP36)</f>
        <v>0</v>
      </c>
      <c r="AQ37" s="19" t="str">
        <f>SUM(AQ36:AQ36)</f>
        <v>0</v>
      </c>
      <c r="AR37" s="19" t="str">
        <f>SUM(AR36:AR36)</f>
        <v>0</v>
      </c>
      <c r="AS37" s="19" t="str">
        <f>SUM(AS36:AS36)</f>
        <v>0</v>
      </c>
      <c r="AT37" s="19" t="str">
        <f>SUM(AT36:AT36)</f>
        <v>0</v>
      </c>
      <c r="AU37" s="19" t="str">
        <f>SUM(AU36:AU36)</f>
        <v>0</v>
      </c>
      <c r="AV37" s="27"/>
      <c r="AW37" s="24"/>
      <c r="AX37" s="27"/>
      <c r="AY37" s="27"/>
    </row>
    <row r="38" spans="1:51" customHeight="1" ht="20">
      <c r="A38" s="33"/>
      <c r="B38" s="9"/>
      <c r="C38" s="11" t="s">
        <v>279</v>
      </c>
      <c r="D38" s="11"/>
      <c r="E38" s="33"/>
      <c r="F38" s="33"/>
      <c r="G38" s="33"/>
      <c r="H38" s="33"/>
      <c r="I38" s="18"/>
      <c r="J38" s="14"/>
      <c r="K38" s="18"/>
      <c r="L38" s="18"/>
      <c r="M38" s="20"/>
      <c r="N38" s="20"/>
      <c r="O38" s="20"/>
      <c r="P38" s="20"/>
      <c r="Q38" s="20"/>
      <c r="R38" s="20"/>
      <c r="S38" s="14"/>
      <c r="T38" s="14"/>
      <c r="U38" s="14"/>
      <c r="V38" s="14"/>
      <c r="W38" s="16"/>
      <c r="X38" s="16"/>
      <c r="Y38" s="16"/>
      <c r="Z38" s="16"/>
      <c r="AA38" s="16"/>
      <c r="AB38" s="20"/>
      <c r="AC38" s="16"/>
      <c r="AD38" s="16"/>
      <c r="AE38" s="16"/>
      <c r="AF38" s="20"/>
      <c r="AG38" s="20"/>
      <c r="AH38" s="20"/>
      <c r="AI38" s="20"/>
      <c r="AJ38" s="20"/>
      <c r="AK38" s="20"/>
      <c r="AL38" s="22"/>
      <c r="AM38" s="20"/>
      <c r="AN38" s="20"/>
      <c r="AO38" s="20"/>
      <c r="AP38" s="20"/>
      <c r="AQ38" s="20"/>
      <c r="AR38" s="20"/>
      <c r="AS38" s="20"/>
      <c r="AT38" s="20"/>
      <c r="AU38" s="20"/>
      <c r="AV38" s="28"/>
      <c r="AW38" s="25"/>
      <c r="AX38" s="28"/>
      <c r="AY38" s="28"/>
    </row>
    <row r="39" spans="1:51">
      <c r="A39" s="31">
        <v>21</v>
      </c>
      <c r="B39" s="7">
        <v>10037</v>
      </c>
      <c r="C39" s="7" t="s">
        <v>141</v>
      </c>
      <c r="D39" s="7" t="s">
        <v>137</v>
      </c>
      <c r="E39" s="31" t="s">
        <v>5</v>
      </c>
      <c r="F39" s="31" t="s">
        <v>4</v>
      </c>
      <c r="G39" s="31" t="s">
        <v>70</v>
      </c>
      <c r="H39" s="31" t="s">
        <v>2</v>
      </c>
      <c r="I39" s="34">
        <v>0.0</v>
      </c>
      <c r="J39" s="35">
        <v>21.0</v>
      </c>
      <c r="K39" s="34">
        <v>168.0</v>
      </c>
      <c r="L39" s="34">
        <v>0</v>
      </c>
      <c r="M39" s="36">
        <v>235145.57</v>
      </c>
      <c r="N39" s="36">
        <v>18000.0</v>
      </c>
      <c r="O39" s="36">
        <v>4938057.0</v>
      </c>
      <c r="P39" s="36">
        <v>0</v>
      </c>
      <c r="Q39" s="36">
        <v>0</v>
      </c>
      <c r="R39" s="36">
        <v>4938057.0</v>
      </c>
      <c r="S39" s="35">
        <v>0</v>
      </c>
      <c r="T39" s="35">
        <v>0</v>
      </c>
      <c r="U39" s="35">
        <v>0</v>
      </c>
      <c r="V39" s="35">
        <v>0</v>
      </c>
      <c r="W39" s="37" t="str">
        <f>IF(S39="",0,S39*1.5)</f>
        <v>0</v>
      </c>
      <c r="X39" s="37" t="str">
        <f>IF(T39="",0,T39*2)</f>
        <v>0</v>
      </c>
      <c r="Y39" s="37" t="str">
        <f>IF(U39="",0,U39*3)</f>
        <v>0</v>
      </c>
      <c r="Z39" s="37" t="str">
        <f>IF(V39="",0,V39*4)</f>
        <v>0</v>
      </c>
      <c r="AA39" s="37" t="str">
        <f>SUM(W39:Z39)</f>
        <v>0</v>
      </c>
      <c r="AB39" s="36" t="str">
        <f>IF(N39="",0,N39*AA39)</f>
        <v>0</v>
      </c>
      <c r="AC39" s="37">
        <v>0</v>
      </c>
      <c r="AD39" s="37">
        <v>0</v>
      </c>
      <c r="AE39" s="37" t="str">
        <f>AB39+AD39</f>
        <v>0</v>
      </c>
      <c r="AF39" s="36">
        <v>52908.0</v>
      </c>
      <c r="AG39" s="36">
        <v>52908.0</v>
      </c>
      <c r="AH39" s="36">
        <v>74070.86</v>
      </c>
      <c r="AI39" s="36">
        <v>37035.43</v>
      </c>
      <c r="AJ39" s="36">
        <v>37035.42</v>
      </c>
      <c r="AK39" s="36" t="str">
        <f>SUM(AH39:AJ39)</f>
        <v>0</v>
      </c>
      <c r="AL39" s="38">
        <v>0</v>
      </c>
      <c r="AM39" s="36" t="str">
        <f>AK39+AL39+AQ39+AR39+AS39+AT39+AU39</f>
        <v>0</v>
      </c>
      <c r="AN39" s="36" t="str">
        <f>AG39+AE39+AF39</f>
        <v>0</v>
      </c>
      <c r="AO39" s="36" t="str">
        <f>AN39-AM39</f>
        <v>0</v>
      </c>
      <c r="AP39" s="36" t="str">
        <f>AO39</f>
        <v>0</v>
      </c>
      <c r="AQ39" s="36">
        <v>0</v>
      </c>
      <c r="AR39" s="36">
        <v>0</v>
      </c>
      <c r="AS39" s="36">
        <v>0</v>
      </c>
      <c r="AT39" s="36">
        <v>0</v>
      </c>
      <c r="AU39" s="36">
        <v>0</v>
      </c>
      <c r="AV39" s="26" t="s">
        <v>139</v>
      </c>
      <c r="AW39" s="23" t="s">
        <v>140</v>
      </c>
      <c r="AX39" s="26" t="s">
        <v>139</v>
      </c>
      <c r="AY39" s="26"/>
    </row>
    <row r="40" spans="1:51">
      <c r="A40" s="31">
        <v>22</v>
      </c>
      <c r="B40" s="7">
        <v>10038</v>
      </c>
      <c r="C40" s="7" t="s">
        <v>138</v>
      </c>
      <c r="D40" s="7" t="s">
        <v>137</v>
      </c>
      <c r="E40" s="31" t="s">
        <v>5</v>
      </c>
      <c r="F40" s="31" t="s">
        <v>4</v>
      </c>
      <c r="G40" s="31" t="s">
        <v>14</v>
      </c>
      <c r="H40" s="31" t="s">
        <v>2</v>
      </c>
      <c r="I40" s="34">
        <v>0.0</v>
      </c>
      <c r="J40" s="35">
        <v>21.0</v>
      </c>
      <c r="K40" s="34">
        <v>168.0</v>
      </c>
      <c r="L40" s="34">
        <v>0</v>
      </c>
      <c r="M40" s="36">
        <v>246348.81</v>
      </c>
      <c r="N40" s="36">
        <v>22000.0</v>
      </c>
      <c r="O40" s="36">
        <v>5173325.0</v>
      </c>
      <c r="P40" s="36">
        <v>0</v>
      </c>
      <c r="Q40" s="36">
        <v>0</v>
      </c>
      <c r="R40" s="36">
        <v>5173325.0</v>
      </c>
      <c r="S40" s="35">
        <v>0</v>
      </c>
      <c r="T40" s="35">
        <v>0</v>
      </c>
      <c r="U40" s="35">
        <v>0</v>
      </c>
      <c r="V40" s="35">
        <v>0</v>
      </c>
      <c r="W40" s="37" t="str">
        <f>IF(S40="",0,S40*1.5)</f>
        <v>0</v>
      </c>
      <c r="X40" s="37" t="str">
        <f>IF(T40="",0,T40*2)</f>
        <v>0</v>
      </c>
      <c r="Y40" s="37" t="str">
        <f>IF(U40="",0,U40*3)</f>
        <v>0</v>
      </c>
      <c r="Z40" s="37" t="str">
        <f>IF(V40="",0,V40*4)</f>
        <v>0</v>
      </c>
      <c r="AA40" s="37" t="str">
        <f>SUM(W40:Z40)</f>
        <v>0</v>
      </c>
      <c r="AB40" s="36" t="str">
        <f>IF(N40="",0,N40*AA40)</f>
        <v>0</v>
      </c>
      <c r="AC40" s="37">
        <v>0</v>
      </c>
      <c r="AD40" s="37">
        <v>0</v>
      </c>
      <c r="AE40" s="37" t="str">
        <f>AB40+AD40</f>
        <v>0</v>
      </c>
      <c r="AF40" s="36">
        <v>0</v>
      </c>
      <c r="AG40" s="36">
        <v>0</v>
      </c>
      <c r="AH40" s="36">
        <v>77599.88</v>
      </c>
      <c r="AI40" s="36">
        <v>38799.94</v>
      </c>
      <c r="AJ40" s="36">
        <v>38799.93</v>
      </c>
      <c r="AK40" s="36" t="str">
        <f>SUM(AH40:AJ40)</f>
        <v>0</v>
      </c>
      <c r="AL40" s="38">
        <v>0</v>
      </c>
      <c r="AM40" s="36" t="str">
        <f>AK40+AL40+AQ40+AR40+AS40+AT40+AU40</f>
        <v>0</v>
      </c>
      <c r="AN40" s="36" t="str">
        <f>AG40+AE40+AF40</f>
        <v>0</v>
      </c>
      <c r="AO40" s="36" t="str">
        <f>AN40-AM40</f>
        <v>0</v>
      </c>
      <c r="AP40" s="36" t="str">
        <f>AO40</f>
        <v>0</v>
      </c>
      <c r="AQ40" s="36">
        <v>0</v>
      </c>
      <c r="AR40" s="36">
        <v>0</v>
      </c>
      <c r="AS40" s="36">
        <v>0</v>
      </c>
      <c r="AT40" s="36">
        <v>0</v>
      </c>
      <c r="AU40" s="36">
        <v>0</v>
      </c>
      <c r="AV40" s="26" t="s">
        <v>135</v>
      </c>
      <c r="AW40" s="23" t="s">
        <v>136</v>
      </c>
      <c r="AX40" s="26" t="s">
        <v>135</v>
      </c>
      <c r="AY40" s="26"/>
    </row>
    <row r="41" spans="1:51" customHeight="1" ht="22">
      <c r="A41" s="32"/>
      <c r="B41" s="8"/>
      <c r="C41" s="10" t="s">
        <v>275</v>
      </c>
      <c r="D41" s="10"/>
      <c r="E41" s="32"/>
      <c r="F41" s="32"/>
      <c r="G41" s="32"/>
      <c r="H41" s="32"/>
      <c r="I41" s="17"/>
      <c r="J41" s="13" t="str">
        <f>SUM(J39:J40)</f>
        <v>0</v>
      </c>
      <c r="K41" s="17" t="str">
        <f>SUM(K39:K40)</f>
        <v>0</v>
      </c>
      <c r="L41" s="17" t="str">
        <f>SUM(L39:L40)</f>
        <v>0</v>
      </c>
      <c r="M41" s="19" t="str">
        <f>SUM(M39:M40)</f>
        <v>0</v>
      </c>
      <c r="N41" s="19" t="str">
        <f>SUM(N39:N40)</f>
        <v>0</v>
      </c>
      <c r="O41" s="19" t="str">
        <f>SUM(O39:O40)</f>
        <v>0</v>
      </c>
      <c r="P41" s="19" t="str">
        <f>SUM(P39:P40)</f>
        <v>0</v>
      </c>
      <c r="Q41" s="19" t="str">
        <f>SUM(Q39:Q40)</f>
        <v>0</v>
      </c>
      <c r="R41" s="19" t="str">
        <f>SUM(R39:R40)</f>
        <v>0</v>
      </c>
      <c r="S41" s="13" t="str">
        <f>SUM(S39:S40)</f>
        <v>0</v>
      </c>
      <c r="T41" s="13" t="str">
        <f>SUM(T39:T40)</f>
        <v>0</v>
      </c>
      <c r="U41" s="13" t="str">
        <f>SUM(U39:U40)</f>
        <v>0</v>
      </c>
      <c r="V41" s="13" t="str">
        <f>SUM(V39:V40)</f>
        <v>0</v>
      </c>
      <c r="W41" s="15" t="str">
        <f>SUM(W39:W40)</f>
        <v>0</v>
      </c>
      <c r="X41" s="15" t="str">
        <f>SUM(X39:X40)</f>
        <v>0</v>
      </c>
      <c r="Y41" s="15" t="str">
        <f>SUM(Y39:Y40)</f>
        <v>0</v>
      </c>
      <c r="Z41" s="15" t="str">
        <f>SUM(Z39:Z40)</f>
        <v>0</v>
      </c>
      <c r="AA41" s="15" t="str">
        <f>SUM(AA39:AA40)</f>
        <v>0</v>
      </c>
      <c r="AB41" s="19" t="str">
        <f>SUM(AB39:AB40)</f>
        <v>0</v>
      </c>
      <c r="AC41" s="15" t="str">
        <f>SUM(AC39:AC40)</f>
        <v>0</v>
      </c>
      <c r="AD41" s="15" t="str">
        <f>SUM(AD39:AD40)</f>
        <v>0</v>
      </c>
      <c r="AE41" s="15" t="str">
        <f>SUM(AE39:AE40)</f>
        <v>0</v>
      </c>
      <c r="AF41" s="19" t="str">
        <f>SUM(AF39:AF40)</f>
        <v>0</v>
      </c>
      <c r="AG41" s="19" t="str">
        <f>SUM(AG39:AG40)</f>
        <v>0</v>
      </c>
      <c r="AH41" s="19" t="str">
        <f>SUM(AH39:AH40)</f>
        <v>0</v>
      </c>
      <c r="AI41" s="19" t="str">
        <f>SUM(AI39:AI40)</f>
        <v>0</v>
      </c>
      <c r="AJ41" s="19" t="str">
        <f>SUM(AJ39:AJ40)</f>
        <v>0</v>
      </c>
      <c r="AK41" s="19" t="str">
        <f>SUM(AK39:AK40)</f>
        <v>0</v>
      </c>
      <c r="AL41" s="21" t="str">
        <f>SUM(AL39:AL40)</f>
        <v>0</v>
      </c>
      <c r="AM41" s="19" t="str">
        <f>SUM(AM39:AM40)</f>
        <v>0</v>
      </c>
      <c r="AN41" s="19" t="str">
        <f>SUM(AN39:AN40)</f>
        <v>0</v>
      </c>
      <c r="AO41" s="19" t="str">
        <f>SUM(AO39:AO40)</f>
        <v>0</v>
      </c>
      <c r="AP41" s="19" t="str">
        <f>SUM(AP39:AP40)</f>
        <v>0</v>
      </c>
      <c r="AQ41" s="19" t="str">
        <f>SUM(AQ39:AQ40)</f>
        <v>0</v>
      </c>
      <c r="AR41" s="19" t="str">
        <f>SUM(AR39:AR40)</f>
        <v>0</v>
      </c>
      <c r="AS41" s="19" t="str">
        <f>SUM(AS39:AS40)</f>
        <v>0</v>
      </c>
      <c r="AT41" s="19" t="str">
        <f>SUM(AT39:AT40)</f>
        <v>0</v>
      </c>
      <c r="AU41" s="19" t="str">
        <f>SUM(AU39:AU40)</f>
        <v>0</v>
      </c>
      <c r="AV41" s="27"/>
      <c r="AW41" s="24"/>
      <c r="AX41" s="27"/>
      <c r="AY41" s="27"/>
    </row>
    <row r="42" spans="1:51" customHeight="1" ht="20">
      <c r="A42" s="33"/>
      <c r="B42" s="9"/>
      <c r="C42" s="11" t="s">
        <v>280</v>
      </c>
      <c r="D42" s="11"/>
      <c r="E42" s="33"/>
      <c r="F42" s="33"/>
      <c r="G42" s="33"/>
      <c r="H42" s="33"/>
      <c r="I42" s="18"/>
      <c r="J42" s="14"/>
      <c r="K42" s="18"/>
      <c r="L42" s="18"/>
      <c r="M42" s="20"/>
      <c r="N42" s="20"/>
      <c r="O42" s="20"/>
      <c r="P42" s="20"/>
      <c r="Q42" s="20"/>
      <c r="R42" s="20"/>
      <c r="S42" s="14"/>
      <c r="T42" s="14"/>
      <c r="U42" s="14"/>
      <c r="V42" s="14"/>
      <c r="W42" s="16"/>
      <c r="X42" s="16"/>
      <c r="Y42" s="16"/>
      <c r="Z42" s="16"/>
      <c r="AA42" s="16"/>
      <c r="AB42" s="20"/>
      <c r="AC42" s="16"/>
      <c r="AD42" s="16"/>
      <c r="AE42" s="16"/>
      <c r="AF42" s="20"/>
      <c r="AG42" s="20"/>
      <c r="AH42" s="20"/>
      <c r="AI42" s="20"/>
      <c r="AJ42" s="20"/>
      <c r="AK42" s="20"/>
      <c r="AL42" s="22"/>
      <c r="AM42" s="20"/>
      <c r="AN42" s="20"/>
      <c r="AO42" s="20"/>
      <c r="AP42" s="20"/>
      <c r="AQ42" s="20"/>
      <c r="AR42" s="20"/>
      <c r="AS42" s="20"/>
      <c r="AT42" s="20"/>
      <c r="AU42" s="20"/>
      <c r="AV42" s="28"/>
      <c r="AW42" s="25"/>
      <c r="AX42" s="28"/>
      <c r="AY42" s="28"/>
    </row>
    <row r="43" spans="1:51">
      <c r="A43" s="31">
        <v>23</v>
      </c>
      <c r="B43" s="7">
        <v>30009</v>
      </c>
      <c r="C43" s="7" t="s">
        <v>134</v>
      </c>
      <c r="D43" s="7" t="s">
        <v>133</v>
      </c>
      <c r="E43" s="31" t="s">
        <v>5</v>
      </c>
      <c r="F43" s="31" t="s">
        <v>4</v>
      </c>
      <c r="G43" s="31" t="s">
        <v>78</v>
      </c>
      <c r="H43" s="31" t="s">
        <v>2</v>
      </c>
      <c r="I43" s="34">
        <v>0.0</v>
      </c>
      <c r="J43" s="35">
        <v>21.0</v>
      </c>
      <c r="K43" s="34">
        <v>168.0</v>
      </c>
      <c r="L43" s="34">
        <v>0</v>
      </c>
      <c r="M43" s="36">
        <v>239402.14</v>
      </c>
      <c r="N43" s="36">
        <v>20000.0</v>
      </c>
      <c r="O43" s="36">
        <v>5027445.0</v>
      </c>
      <c r="P43" s="36">
        <v>0</v>
      </c>
      <c r="Q43" s="36">
        <v>200000.0</v>
      </c>
      <c r="R43" s="36">
        <v>5227445.0</v>
      </c>
      <c r="S43" s="35">
        <v>0</v>
      </c>
      <c r="T43" s="35">
        <v>0</v>
      </c>
      <c r="U43" s="35">
        <v>0</v>
      </c>
      <c r="V43" s="35">
        <v>0</v>
      </c>
      <c r="W43" s="37" t="str">
        <f>IF(S43="",0,S43*1.5)</f>
        <v>0</v>
      </c>
      <c r="X43" s="37" t="str">
        <f>IF(T43="",0,T43*2)</f>
        <v>0</v>
      </c>
      <c r="Y43" s="37" t="str">
        <f>IF(U43="",0,U43*3)</f>
        <v>0</v>
      </c>
      <c r="Z43" s="37" t="str">
        <f>IF(V43="",0,V43*4)</f>
        <v>0</v>
      </c>
      <c r="AA43" s="37" t="str">
        <f>SUM(W43:Z43)</f>
        <v>0</v>
      </c>
      <c r="AB43" s="36" t="str">
        <f>IF(N43="",0,N43*AA43)</f>
        <v>0</v>
      </c>
      <c r="AC43" s="37">
        <v>0</v>
      </c>
      <c r="AD43" s="37">
        <v>0</v>
      </c>
      <c r="AE43" s="37" t="str">
        <f>AB43+AD43</f>
        <v>0</v>
      </c>
      <c r="AF43" s="36">
        <v>0</v>
      </c>
      <c r="AG43" s="36">
        <v>200000.0</v>
      </c>
      <c r="AH43" s="36">
        <v>78411.68</v>
      </c>
      <c r="AI43" s="36">
        <v>39205.84</v>
      </c>
      <c r="AJ43" s="36">
        <v>39205.83</v>
      </c>
      <c r="AK43" s="36" t="str">
        <f>SUM(AH43:AJ43)</f>
        <v>0</v>
      </c>
      <c r="AL43" s="38">
        <v>0</v>
      </c>
      <c r="AM43" s="36" t="str">
        <f>AK43+AL43+AQ43+AR43+AS43+AT43+AU43</f>
        <v>0</v>
      </c>
      <c r="AN43" s="36" t="str">
        <f>AG43+AE43+AF43</f>
        <v>0</v>
      </c>
      <c r="AO43" s="36" t="str">
        <f>AN43-AM43</f>
        <v>0</v>
      </c>
      <c r="AP43" s="36" t="str">
        <f>AO43</f>
        <v>0</v>
      </c>
      <c r="AQ43" s="36">
        <v>0</v>
      </c>
      <c r="AR43" s="36">
        <v>0</v>
      </c>
      <c r="AS43" s="36">
        <v>0</v>
      </c>
      <c r="AT43" s="36">
        <v>0</v>
      </c>
      <c r="AU43" s="36">
        <v>0</v>
      </c>
      <c r="AV43" s="26" t="s">
        <v>131</v>
      </c>
      <c r="AW43" s="23" t="s">
        <v>132</v>
      </c>
      <c r="AX43" s="26" t="s">
        <v>131</v>
      </c>
      <c r="AY43" s="26"/>
    </row>
    <row r="44" spans="1:51">
      <c r="A44" s="31">
        <v>24</v>
      </c>
      <c r="B44" s="7">
        <v>30018</v>
      </c>
      <c r="C44" s="7" t="s">
        <v>130</v>
      </c>
      <c r="D44" s="7" t="s">
        <v>129</v>
      </c>
      <c r="E44" s="31" t="s">
        <v>5</v>
      </c>
      <c r="F44" s="31" t="s">
        <v>4</v>
      </c>
      <c r="G44" s="31" t="s">
        <v>14</v>
      </c>
      <c r="H44" s="31" t="s">
        <v>2</v>
      </c>
      <c r="I44" s="34">
        <v>0.0</v>
      </c>
      <c r="J44" s="35">
        <v>21.0</v>
      </c>
      <c r="K44" s="34">
        <v>168.0</v>
      </c>
      <c r="L44" s="34">
        <v>0</v>
      </c>
      <c r="M44" s="36">
        <v>190476.19</v>
      </c>
      <c r="N44" s="36">
        <v>17000.0</v>
      </c>
      <c r="O44" s="36">
        <v>4000000.0</v>
      </c>
      <c r="P44" s="36">
        <v>0</v>
      </c>
      <c r="Q44" s="36">
        <v>0</v>
      </c>
      <c r="R44" s="36">
        <v>4000000.0</v>
      </c>
      <c r="S44" s="35">
        <v>0</v>
      </c>
      <c r="T44" s="35">
        <v>0</v>
      </c>
      <c r="U44" s="35">
        <v>0</v>
      </c>
      <c r="V44" s="35">
        <v>0</v>
      </c>
      <c r="W44" s="37" t="str">
        <f>IF(S44="",0,S44*1.5)</f>
        <v>0</v>
      </c>
      <c r="X44" s="37" t="str">
        <f>IF(T44="",0,T44*2)</f>
        <v>0</v>
      </c>
      <c r="Y44" s="37" t="str">
        <f>IF(U44="",0,U44*3)</f>
        <v>0</v>
      </c>
      <c r="Z44" s="37" t="str">
        <f>IF(V44="",0,V44*4)</f>
        <v>0</v>
      </c>
      <c r="AA44" s="37" t="str">
        <f>SUM(W44:Z44)</f>
        <v>0</v>
      </c>
      <c r="AB44" s="36" t="str">
        <f>IF(N44="",0,N44*AA44)</f>
        <v>0</v>
      </c>
      <c r="AC44" s="37">
        <v>0</v>
      </c>
      <c r="AD44" s="37">
        <v>0</v>
      </c>
      <c r="AE44" s="37" t="str">
        <f>AB44+AD44</f>
        <v>0</v>
      </c>
      <c r="AF44" s="36">
        <v>0</v>
      </c>
      <c r="AG44" s="36">
        <v>0</v>
      </c>
      <c r="AH44" s="36">
        <v>60000.0</v>
      </c>
      <c r="AI44" s="36">
        <v>30000.0</v>
      </c>
      <c r="AJ44" s="36">
        <v>30000.0</v>
      </c>
      <c r="AK44" s="36" t="str">
        <f>SUM(AH44:AJ44)</f>
        <v>0</v>
      </c>
      <c r="AL44" s="38">
        <v>0</v>
      </c>
      <c r="AM44" s="36" t="str">
        <f>AK44+AL44+AQ44+AR44+AS44+AT44+AU44</f>
        <v>0</v>
      </c>
      <c r="AN44" s="36" t="str">
        <f>AG44+AE44+AF44</f>
        <v>0</v>
      </c>
      <c r="AO44" s="36" t="str">
        <f>AN44-AM44</f>
        <v>0</v>
      </c>
      <c r="AP44" s="36" t="str">
        <f>AO44</f>
        <v>0</v>
      </c>
      <c r="AQ44" s="36">
        <v>0</v>
      </c>
      <c r="AR44" s="36">
        <v>0</v>
      </c>
      <c r="AS44" s="36">
        <v>0</v>
      </c>
      <c r="AT44" s="36">
        <v>0</v>
      </c>
      <c r="AU44" s="36">
        <v>0</v>
      </c>
      <c r="AV44" s="26" t="s">
        <v>127</v>
      </c>
      <c r="AW44" s="23" t="s">
        <v>128</v>
      </c>
      <c r="AX44" s="26" t="s">
        <v>127</v>
      </c>
      <c r="AY44" s="26"/>
    </row>
    <row r="45" spans="1:51" customHeight="1" ht="22">
      <c r="A45" s="32"/>
      <c r="B45" s="8"/>
      <c r="C45" s="10" t="s">
        <v>275</v>
      </c>
      <c r="D45" s="10"/>
      <c r="E45" s="32"/>
      <c r="F45" s="32"/>
      <c r="G45" s="32"/>
      <c r="H45" s="32"/>
      <c r="I45" s="17"/>
      <c r="J45" s="13" t="str">
        <f>SUM(J43:J44)</f>
        <v>0</v>
      </c>
      <c r="K45" s="17" t="str">
        <f>SUM(K43:K44)</f>
        <v>0</v>
      </c>
      <c r="L45" s="17" t="str">
        <f>SUM(L43:L44)</f>
        <v>0</v>
      </c>
      <c r="M45" s="19" t="str">
        <f>SUM(M43:M44)</f>
        <v>0</v>
      </c>
      <c r="N45" s="19" t="str">
        <f>SUM(N43:N44)</f>
        <v>0</v>
      </c>
      <c r="O45" s="19" t="str">
        <f>SUM(O43:O44)</f>
        <v>0</v>
      </c>
      <c r="P45" s="19" t="str">
        <f>SUM(P43:P44)</f>
        <v>0</v>
      </c>
      <c r="Q45" s="19" t="str">
        <f>SUM(Q43:Q44)</f>
        <v>0</v>
      </c>
      <c r="R45" s="19" t="str">
        <f>SUM(R43:R44)</f>
        <v>0</v>
      </c>
      <c r="S45" s="13" t="str">
        <f>SUM(S43:S44)</f>
        <v>0</v>
      </c>
      <c r="T45" s="13" t="str">
        <f>SUM(T43:T44)</f>
        <v>0</v>
      </c>
      <c r="U45" s="13" t="str">
        <f>SUM(U43:U44)</f>
        <v>0</v>
      </c>
      <c r="V45" s="13" t="str">
        <f>SUM(V43:V44)</f>
        <v>0</v>
      </c>
      <c r="W45" s="15" t="str">
        <f>SUM(W43:W44)</f>
        <v>0</v>
      </c>
      <c r="X45" s="15" t="str">
        <f>SUM(X43:X44)</f>
        <v>0</v>
      </c>
      <c r="Y45" s="15" t="str">
        <f>SUM(Y43:Y44)</f>
        <v>0</v>
      </c>
      <c r="Z45" s="15" t="str">
        <f>SUM(Z43:Z44)</f>
        <v>0</v>
      </c>
      <c r="AA45" s="15" t="str">
        <f>SUM(AA43:AA44)</f>
        <v>0</v>
      </c>
      <c r="AB45" s="19" t="str">
        <f>SUM(AB43:AB44)</f>
        <v>0</v>
      </c>
      <c r="AC45" s="15" t="str">
        <f>SUM(AC43:AC44)</f>
        <v>0</v>
      </c>
      <c r="AD45" s="15" t="str">
        <f>SUM(AD43:AD44)</f>
        <v>0</v>
      </c>
      <c r="AE45" s="15" t="str">
        <f>SUM(AE43:AE44)</f>
        <v>0</v>
      </c>
      <c r="AF45" s="19" t="str">
        <f>SUM(AF43:AF44)</f>
        <v>0</v>
      </c>
      <c r="AG45" s="19" t="str">
        <f>SUM(AG43:AG44)</f>
        <v>0</v>
      </c>
      <c r="AH45" s="19" t="str">
        <f>SUM(AH43:AH44)</f>
        <v>0</v>
      </c>
      <c r="AI45" s="19" t="str">
        <f>SUM(AI43:AI44)</f>
        <v>0</v>
      </c>
      <c r="AJ45" s="19" t="str">
        <f>SUM(AJ43:AJ44)</f>
        <v>0</v>
      </c>
      <c r="AK45" s="19" t="str">
        <f>SUM(AK43:AK44)</f>
        <v>0</v>
      </c>
      <c r="AL45" s="21" t="str">
        <f>SUM(AL43:AL44)</f>
        <v>0</v>
      </c>
      <c r="AM45" s="19" t="str">
        <f>SUM(AM43:AM44)</f>
        <v>0</v>
      </c>
      <c r="AN45" s="19" t="str">
        <f>SUM(AN43:AN44)</f>
        <v>0</v>
      </c>
      <c r="AO45" s="19" t="str">
        <f>SUM(AO43:AO44)</f>
        <v>0</v>
      </c>
      <c r="AP45" s="19" t="str">
        <f>SUM(AP43:AP44)</f>
        <v>0</v>
      </c>
      <c r="AQ45" s="19" t="str">
        <f>SUM(AQ43:AQ44)</f>
        <v>0</v>
      </c>
      <c r="AR45" s="19" t="str">
        <f>SUM(AR43:AR44)</f>
        <v>0</v>
      </c>
      <c r="AS45" s="19" t="str">
        <f>SUM(AS43:AS44)</f>
        <v>0</v>
      </c>
      <c r="AT45" s="19" t="str">
        <f>SUM(AT43:AT44)</f>
        <v>0</v>
      </c>
      <c r="AU45" s="19" t="str">
        <f>SUM(AU43:AU44)</f>
        <v>0</v>
      </c>
      <c r="AV45" s="27"/>
      <c r="AW45" s="24"/>
      <c r="AX45" s="27"/>
      <c r="AY45" s="27"/>
    </row>
    <row r="46" spans="1:51" customHeight="1" ht="20">
      <c r="A46" s="33"/>
      <c r="B46" s="9"/>
      <c r="C46" s="11" t="s">
        <v>281</v>
      </c>
      <c r="D46" s="11"/>
      <c r="E46" s="33"/>
      <c r="F46" s="33"/>
      <c r="G46" s="33"/>
      <c r="H46" s="33"/>
      <c r="I46" s="18"/>
      <c r="J46" s="14"/>
      <c r="K46" s="18"/>
      <c r="L46" s="18"/>
      <c r="M46" s="20"/>
      <c r="N46" s="20"/>
      <c r="O46" s="20"/>
      <c r="P46" s="20"/>
      <c r="Q46" s="20"/>
      <c r="R46" s="20"/>
      <c r="S46" s="14"/>
      <c r="T46" s="14"/>
      <c r="U46" s="14"/>
      <c r="V46" s="14"/>
      <c r="W46" s="16"/>
      <c r="X46" s="16"/>
      <c r="Y46" s="16"/>
      <c r="Z46" s="16"/>
      <c r="AA46" s="16"/>
      <c r="AB46" s="20"/>
      <c r="AC46" s="16"/>
      <c r="AD46" s="16"/>
      <c r="AE46" s="16"/>
      <c r="AF46" s="20"/>
      <c r="AG46" s="20"/>
      <c r="AH46" s="20"/>
      <c r="AI46" s="20"/>
      <c r="AJ46" s="20"/>
      <c r="AK46" s="20"/>
      <c r="AL46" s="22"/>
      <c r="AM46" s="20"/>
      <c r="AN46" s="20"/>
      <c r="AO46" s="20"/>
      <c r="AP46" s="20"/>
      <c r="AQ46" s="20"/>
      <c r="AR46" s="20"/>
      <c r="AS46" s="20"/>
      <c r="AT46" s="20"/>
      <c r="AU46" s="20"/>
      <c r="AV46" s="28"/>
      <c r="AW46" s="25"/>
      <c r="AX46" s="28"/>
      <c r="AY46" s="28"/>
    </row>
    <row r="47" spans="1:51">
      <c r="A47" s="31">
        <v>25</v>
      </c>
      <c r="B47" s="7">
        <v>30121</v>
      </c>
      <c r="C47" s="7" t="s">
        <v>126</v>
      </c>
      <c r="D47" s="7" t="s">
        <v>22</v>
      </c>
      <c r="E47" s="31" t="s">
        <v>5</v>
      </c>
      <c r="F47" s="31" t="s">
        <v>4</v>
      </c>
      <c r="G47" s="31" t="s">
        <v>70</v>
      </c>
      <c r="H47" s="31" t="s">
        <v>2</v>
      </c>
      <c r="I47" s="34">
        <v>0.0</v>
      </c>
      <c r="J47" s="35">
        <v>21.0</v>
      </c>
      <c r="K47" s="34">
        <v>168.0</v>
      </c>
      <c r="L47" s="34">
        <v>0</v>
      </c>
      <c r="M47" s="36">
        <v>217300.0</v>
      </c>
      <c r="N47" s="36">
        <v>20000.0</v>
      </c>
      <c r="O47" s="36">
        <v>4563300.0</v>
      </c>
      <c r="P47" s="36">
        <v>300000.0</v>
      </c>
      <c r="Q47" s="36">
        <v>0</v>
      </c>
      <c r="R47" s="36">
        <v>4863300.0</v>
      </c>
      <c r="S47" s="35">
        <v>0</v>
      </c>
      <c r="T47" s="35">
        <v>0</v>
      </c>
      <c r="U47" s="35">
        <v>0</v>
      </c>
      <c r="V47" s="35">
        <v>0</v>
      </c>
      <c r="W47" s="37" t="str">
        <f>IF(S47="",0,S47*1.5)</f>
        <v>0</v>
      </c>
      <c r="X47" s="37" t="str">
        <f>IF(T47="",0,T47*2)</f>
        <v>0</v>
      </c>
      <c r="Y47" s="37" t="str">
        <f>IF(U47="",0,U47*3)</f>
        <v>0</v>
      </c>
      <c r="Z47" s="37" t="str">
        <f>IF(V47="",0,V47*4)</f>
        <v>0</v>
      </c>
      <c r="AA47" s="37" t="str">
        <f>SUM(W47:Z47)</f>
        <v>0</v>
      </c>
      <c r="AB47" s="36" t="str">
        <f>IF(N47="",0,N47*AA47)</f>
        <v>0</v>
      </c>
      <c r="AC47" s="37">
        <v>0</v>
      </c>
      <c r="AD47" s="37">
        <v>0</v>
      </c>
      <c r="AE47" s="37" t="str">
        <f>AB47+AD47</f>
        <v>0</v>
      </c>
      <c r="AF47" s="36">
        <v>0</v>
      </c>
      <c r="AG47" s="36">
        <v>300000.0</v>
      </c>
      <c r="AH47" s="36">
        <v>72949.5</v>
      </c>
      <c r="AI47" s="36">
        <v>36474.75</v>
      </c>
      <c r="AJ47" s="36">
        <v>36474.75</v>
      </c>
      <c r="AK47" s="36" t="str">
        <f>SUM(AH47:AJ47)</f>
        <v>0</v>
      </c>
      <c r="AL47" s="38">
        <v>0</v>
      </c>
      <c r="AM47" s="36" t="str">
        <f>AK47+AL47+AQ47+AR47+AS47+AT47+AU47</f>
        <v>0</v>
      </c>
      <c r="AN47" s="36" t="str">
        <f>AG47+AE47+AF47</f>
        <v>0</v>
      </c>
      <c r="AO47" s="36" t="str">
        <f>AN47-AM47</f>
        <v>0</v>
      </c>
      <c r="AP47" s="36" t="str">
        <f>AO47</f>
        <v>0</v>
      </c>
      <c r="AQ47" s="36">
        <v>0</v>
      </c>
      <c r="AR47" s="36">
        <v>0</v>
      </c>
      <c r="AS47" s="36">
        <v>0</v>
      </c>
      <c r="AT47" s="36">
        <v>0</v>
      </c>
      <c r="AU47" s="36">
        <v>0</v>
      </c>
      <c r="AV47" s="26" t="s">
        <v>124</v>
      </c>
      <c r="AW47" s="23" t="s">
        <v>125</v>
      </c>
      <c r="AX47" s="26" t="s">
        <v>124</v>
      </c>
      <c r="AY47" s="26"/>
    </row>
    <row r="48" spans="1:51">
      <c r="A48" s="31">
        <v>26</v>
      </c>
      <c r="B48" s="7">
        <v>30026</v>
      </c>
      <c r="C48" s="7" t="s">
        <v>123</v>
      </c>
      <c r="D48" s="7" t="s">
        <v>10</v>
      </c>
      <c r="E48" s="31" t="s">
        <v>5</v>
      </c>
      <c r="F48" s="31" t="s">
        <v>4</v>
      </c>
      <c r="G48" s="31" t="s">
        <v>122</v>
      </c>
      <c r="H48" s="31" t="s">
        <v>2</v>
      </c>
      <c r="I48" s="34">
        <v>0.0</v>
      </c>
      <c r="J48" s="35">
        <v>21.0</v>
      </c>
      <c r="K48" s="34">
        <v>168.0</v>
      </c>
      <c r="L48" s="34">
        <v>0</v>
      </c>
      <c r="M48" s="36">
        <v>227339.67</v>
      </c>
      <c r="N48" s="36">
        <v>21000.0</v>
      </c>
      <c r="O48" s="36">
        <v>4774133.0</v>
      </c>
      <c r="P48" s="36">
        <v>0</v>
      </c>
      <c r="Q48" s="36">
        <v>0</v>
      </c>
      <c r="R48" s="36">
        <v>4774133.0</v>
      </c>
      <c r="S48" s="35">
        <v>0</v>
      </c>
      <c r="T48" s="35">
        <v>0</v>
      </c>
      <c r="U48" s="35">
        <v>0</v>
      </c>
      <c r="V48" s="35">
        <v>0</v>
      </c>
      <c r="W48" s="37" t="str">
        <f>IF(S48="",0,S48*1.5)</f>
        <v>0</v>
      </c>
      <c r="X48" s="37" t="str">
        <f>IF(T48="",0,T48*2)</f>
        <v>0</v>
      </c>
      <c r="Y48" s="37" t="str">
        <f>IF(U48="",0,U48*3)</f>
        <v>0</v>
      </c>
      <c r="Z48" s="37" t="str">
        <f>IF(V48="",0,V48*4)</f>
        <v>0</v>
      </c>
      <c r="AA48" s="37" t="str">
        <f>SUM(W48:Z48)</f>
        <v>0</v>
      </c>
      <c r="AB48" s="36" t="str">
        <f>IF(N48="",0,N48*AA48)</f>
        <v>0</v>
      </c>
      <c r="AC48" s="37">
        <v>0</v>
      </c>
      <c r="AD48" s="37">
        <v>0</v>
      </c>
      <c r="AE48" s="37" t="str">
        <f>AB48+AD48</f>
        <v>0</v>
      </c>
      <c r="AF48" s="36">
        <v>0</v>
      </c>
      <c r="AG48" s="36">
        <v>0</v>
      </c>
      <c r="AH48" s="36">
        <v>71612.0</v>
      </c>
      <c r="AI48" s="36">
        <v>35806.0</v>
      </c>
      <c r="AJ48" s="36">
        <v>35805.99</v>
      </c>
      <c r="AK48" s="36" t="str">
        <f>SUM(AH48:AJ48)</f>
        <v>0</v>
      </c>
      <c r="AL48" s="38">
        <v>0</v>
      </c>
      <c r="AM48" s="36" t="str">
        <f>AK48+AL48+AQ48+AR48+AS48+AT48+AU48</f>
        <v>0</v>
      </c>
      <c r="AN48" s="36" t="str">
        <f>AG48+AE48+AF48</f>
        <v>0</v>
      </c>
      <c r="AO48" s="36" t="str">
        <f>AN48-AM48</f>
        <v>0</v>
      </c>
      <c r="AP48" s="36" t="str">
        <f>AO48</f>
        <v>0</v>
      </c>
      <c r="AQ48" s="36">
        <v>0</v>
      </c>
      <c r="AR48" s="36">
        <v>0</v>
      </c>
      <c r="AS48" s="36">
        <v>0</v>
      </c>
      <c r="AT48" s="36">
        <v>0</v>
      </c>
      <c r="AU48" s="36">
        <v>0</v>
      </c>
      <c r="AV48" s="26" t="s">
        <v>120</v>
      </c>
      <c r="AW48" s="23" t="s">
        <v>121</v>
      </c>
      <c r="AX48" s="26" t="s">
        <v>120</v>
      </c>
      <c r="AY48" s="26"/>
    </row>
    <row r="49" spans="1:51">
      <c r="A49" s="31">
        <v>27</v>
      </c>
      <c r="B49" s="7">
        <v>20</v>
      </c>
      <c r="C49" s="7" t="s">
        <v>119</v>
      </c>
      <c r="D49" s="7" t="s">
        <v>71</v>
      </c>
      <c r="E49" s="31" t="s">
        <v>5</v>
      </c>
      <c r="F49" s="31" t="s">
        <v>4</v>
      </c>
      <c r="G49" s="31" t="s">
        <v>14</v>
      </c>
      <c r="H49" s="31" t="s">
        <v>2</v>
      </c>
      <c r="I49" s="34">
        <v>0.0</v>
      </c>
      <c r="J49" s="35">
        <v>21.0</v>
      </c>
      <c r="K49" s="34">
        <v>168.0</v>
      </c>
      <c r="L49" s="34">
        <v>0</v>
      </c>
      <c r="M49" s="36">
        <v>235608.19</v>
      </c>
      <c r="N49" s="36">
        <v>24000.0</v>
      </c>
      <c r="O49" s="36">
        <v>4947772.0</v>
      </c>
      <c r="P49" s="36">
        <v>400000.0</v>
      </c>
      <c r="Q49" s="36">
        <v>150000.0</v>
      </c>
      <c r="R49" s="36">
        <v>5497772.0</v>
      </c>
      <c r="S49" s="35">
        <v>0</v>
      </c>
      <c r="T49" s="35">
        <v>0</v>
      </c>
      <c r="U49" s="35">
        <v>0</v>
      </c>
      <c r="V49" s="35">
        <v>0</v>
      </c>
      <c r="W49" s="37" t="str">
        <f>IF(S49="",0,S49*1.5)</f>
        <v>0</v>
      </c>
      <c r="X49" s="37" t="str">
        <f>IF(T49="",0,T49*2)</f>
        <v>0</v>
      </c>
      <c r="Y49" s="37" t="str">
        <f>IF(U49="",0,U49*3)</f>
        <v>0</v>
      </c>
      <c r="Z49" s="37" t="str">
        <f>IF(V49="",0,V49*4)</f>
        <v>0</v>
      </c>
      <c r="AA49" s="37" t="str">
        <f>SUM(W49:Z49)</f>
        <v>0</v>
      </c>
      <c r="AB49" s="36" t="str">
        <f>IF(N49="",0,N49*AA49)</f>
        <v>0</v>
      </c>
      <c r="AC49" s="37">
        <v>0</v>
      </c>
      <c r="AD49" s="37">
        <v>0</v>
      </c>
      <c r="AE49" s="37" t="str">
        <f>AB49+AD49</f>
        <v>0</v>
      </c>
      <c r="AF49" s="36">
        <v>0</v>
      </c>
      <c r="AG49" s="36">
        <v>550000.0</v>
      </c>
      <c r="AH49" s="36">
        <v>82466.58</v>
      </c>
      <c r="AI49" s="36">
        <v>41233.29</v>
      </c>
      <c r="AJ49" s="36">
        <v>41233.29</v>
      </c>
      <c r="AK49" s="36" t="str">
        <f>SUM(AH49:AJ49)</f>
        <v>0</v>
      </c>
      <c r="AL49" s="38">
        <v>0</v>
      </c>
      <c r="AM49" s="36" t="str">
        <f>AK49+AL49+AQ49+AR49+AS49+AT49+AU49</f>
        <v>0</v>
      </c>
      <c r="AN49" s="36" t="str">
        <f>AG49+AE49+AF49</f>
        <v>0</v>
      </c>
      <c r="AO49" s="36" t="str">
        <f>AN49-AM49</f>
        <v>0</v>
      </c>
      <c r="AP49" s="36" t="str">
        <f>AO49</f>
        <v>0</v>
      </c>
      <c r="AQ49" s="36">
        <v>0</v>
      </c>
      <c r="AR49" s="36">
        <v>0</v>
      </c>
      <c r="AS49" s="36">
        <v>0</v>
      </c>
      <c r="AT49" s="36">
        <v>0</v>
      </c>
      <c r="AU49" s="36">
        <v>0</v>
      </c>
      <c r="AV49" s="26" t="s">
        <v>117</v>
      </c>
      <c r="AW49" s="23" t="s">
        <v>118</v>
      </c>
      <c r="AX49" s="26" t="s">
        <v>117</v>
      </c>
      <c r="AY49" s="26"/>
    </row>
    <row r="50" spans="1:51">
      <c r="A50" s="31">
        <v>28</v>
      </c>
      <c r="B50" s="7">
        <v>30117</v>
      </c>
      <c r="C50" s="7" t="s">
        <v>116</v>
      </c>
      <c r="D50" s="7" t="s">
        <v>18</v>
      </c>
      <c r="E50" s="31" t="s">
        <v>5</v>
      </c>
      <c r="F50" s="31" t="s">
        <v>4</v>
      </c>
      <c r="G50" s="31" t="s">
        <v>14</v>
      </c>
      <c r="H50" s="31" t="s">
        <v>2</v>
      </c>
      <c r="I50" s="34">
        <v>0.0</v>
      </c>
      <c r="J50" s="35">
        <v>21.0</v>
      </c>
      <c r="K50" s="34">
        <v>168.0</v>
      </c>
      <c r="L50" s="34">
        <v>0</v>
      </c>
      <c r="M50" s="36">
        <v>310103.38</v>
      </c>
      <c r="N50" s="36">
        <v>30000.0</v>
      </c>
      <c r="O50" s="36">
        <v>6512171.0</v>
      </c>
      <c r="P50" s="36">
        <v>700000.0</v>
      </c>
      <c r="Q50" s="36">
        <v>0</v>
      </c>
      <c r="R50" s="36">
        <v>7212171.0</v>
      </c>
      <c r="S50" s="35">
        <v>0</v>
      </c>
      <c r="T50" s="35">
        <v>0</v>
      </c>
      <c r="U50" s="35">
        <v>0</v>
      </c>
      <c r="V50" s="35">
        <v>0</v>
      </c>
      <c r="W50" s="37" t="str">
        <f>IF(S50="",0,S50*1.5)</f>
        <v>0</v>
      </c>
      <c r="X50" s="37" t="str">
        <f>IF(T50="",0,T50*2)</f>
        <v>0</v>
      </c>
      <c r="Y50" s="37" t="str">
        <f>IF(U50="",0,U50*3)</f>
        <v>0</v>
      </c>
      <c r="Z50" s="37" t="str">
        <f>IF(V50="",0,V50*4)</f>
        <v>0</v>
      </c>
      <c r="AA50" s="37" t="str">
        <f>SUM(W50:Z50)</f>
        <v>0</v>
      </c>
      <c r="AB50" s="36" t="str">
        <f>IF(N50="",0,N50*AA50)</f>
        <v>0</v>
      </c>
      <c r="AC50" s="37">
        <v>0</v>
      </c>
      <c r="AD50" s="37">
        <v>0</v>
      </c>
      <c r="AE50" s="37" t="str">
        <f>AB50+AD50</f>
        <v>0</v>
      </c>
      <c r="AF50" s="36">
        <v>0</v>
      </c>
      <c r="AG50" s="36">
        <v>700000.0</v>
      </c>
      <c r="AH50" s="36">
        <v>108182.57</v>
      </c>
      <c r="AI50" s="36">
        <v>54091.28</v>
      </c>
      <c r="AJ50" s="36">
        <v>54091.28</v>
      </c>
      <c r="AK50" s="36" t="str">
        <f>SUM(AH50:AJ50)</f>
        <v>0</v>
      </c>
      <c r="AL50" s="38">
        <v>0</v>
      </c>
      <c r="AM50" s="36" t="str">
        <f>AK50+AL50+AQ50+AR50+AS50+AT50+AU50</f>
        <v>0</v>
      </c>
      <c r="AN50" s="36" t="str">
        <f>AG50+AE50+AF50</f>
        <v>0</v>
      </c>
      <c r="AO50" s="36" t="str">
        <f>AN50-AM50</f>
        <v>0</v>
      </c>
      <c r="AP50" s="36" t="str">
        <f>AO50</f>
        <v>0</v>
      </c>
      <c r="AQ50" s="36">
        <v>0</v>
      </c>
      <c r="AR50" s="36">
        <v>0</v>
      </c>
      <c r="AS50" s="36">
        <v>0</v>
      </c>
      <c r="AT50" s="36">
        <v>0</v>
      </c>
      <c r="AU50" s="36">
        <v>0</v>
      </c>
      <c r="AV50" s="26" t="s">
        <v>114</v>
      </c>
      <c r="AW50" s="23" t="s">
        <v>115</v>
      </c>
      <c r="AX50" s="26" t="s">
        <v>114</v>
      </c>
      <c r="AY50" s="26"/>
    </row>
    <row r="51" spans="1:51">
      <c r="A51" s="31">
        <v>29</v>
      </c>
      <c r="B51" s="7">
        <v>30050</v>
      </c>
      <c r="C51" s="7" t="s">
        <v>113</v>
      </c>
      <c r="D51" s="7" t="s">
        <v>10</v>
      </c>
      <c r="E51" s="31" t="s">
        <v>5</v>
      </c>
      <c r="F51" s="31" t="s">
        <v>4</v>
      </c>
      <c r="G51" s="31" t="s">
        <v>26</v>
      </c>
      <c r="H51" s="31" t="s">
        <v>2</v>
      </c>
      <c r="I51" s="34">
        <v>0.0</v>
      </c>
      <c r="J51" s="35">
        <v>21.0</v>
      </c>
      <c r="K51" s="34">
        <v>168.0</v>
      </c>
      <c r="L51" s="34">
        <v>0</v>
      </c>
      <c r="M51" s="36">
        <v>216668.95</v>
      </c>
      <c r="N51" s="36">
        <v>20000.0</v>
      </c>
      <c r="O51" s="36">
        <v>4550048.0</v>
      </c>
      <c r="P51" s="36">
        <v>0</v>
      </c>
      <c r="Q51" s="36">
        <v>0</v>
      </c>
      <c r="R51" s="36">
        <v>4550048.0</v>
      </c>
      <c r="S51" s="35">
        <v>0</v>
      </c>
      <c r="T51" s="35">
        <v>0</v>
      </c>
      <c r="U51" s="35">
        <v>0</v>
      </c>
      <c r="V51" s="35">
        <v>0</v>
      </c>
      <c r="W51" s="37" t="str">
        <f>IF(S51="",0,S51*1.5)</f>
        <v>0</v>
      </c>
      <c r="X51" s="37" t="str">
        <f>IF(T51="",0,T51*2)</f>
        <v>0</v>
      </c>
      <c r="Y51" s="37" t="str">
        <f>IF(U51="",0,U51*3)</f>
        <v>0</v>
      </c>
      <c r="Z51" s="37" t="str">
        <f>IF(V51="",0,V51*4)</f>
        <v>0</v>
      </c>
      <c r="AA51" s="37" t="str">
        <f>SUM(W51:Z51)</f>
        <v>0</v>
      </c>
      <c r="AB51" s="36" t="str">
        <f>IF(N51="",0,N51*AA51)</f>
        <v>0</v>
      </c>
      <c r="AC51" s="37">
        <v>0</v>
      </c>
      <c r="AD51" s="37">
        <v>0</v>
      </c>
      <c r="AE51" s="37" t="str">
        <f>AB51+AD51</f>
        <v>0</v>
      </c>
      <c r="AF51" s="36">
        <v>500000.0</v>
      </c>
      <c r="AG51" s="36">
        <v>500000.0</v>
      </c>
      <c r="AH51" s="36">
        <v>68250.72</v>
      </c>
      <c r="AI51" s="36">
        <v>34125.36</v>
      </c>
      <c r="AJ51" s="36">
        <v>34125.36</v>
      </c>
      <c r="AK51" s="36" t="str">
        <f>SUM(AH51:AJ51)</f>
        <v>0</v>
      </c>
      <c r="AL51" s="38">
        <v>0</v>
      </c>
      <c r="AM51" s="36" t="str">
        <f>AK51+AL51+AQ51+AR51+AS51+AT51+AU51</f>
        <v>0</v>
      </c>
      <c r="AN51" s="36" t="str">
        <f>AG51+AE51+AF51</f>
        <v>0</v>
      </c>
      <c r="AO51" s="36" t="str">
        <f>AN51-AM51</f>
        <v>0</v>
      </c>
      <c r="AP51" s="36" t="str">
        <f>AO51</f>
        <v>0</v>
      </c>
      <c r="AQ51" s="36">
        <v>0</v>
      </c>
      <c r="AR51" s="36">
        <v>0</v>
      </c>
      <c r="AS51" s="36">
        <v>0</v>
      </c>
      <c r="AT51" s="36">
        <v>0</v>
      </c>
      <c r="AU51" s="36">
        <v>0</v>
      </c>
      <c r="AV51" s="26" t="s">
        <v>111</v>
      </c>
      <c r="AW51" s="23" t="s">
        <v>112</v>
      </c>
      <c r="AX51" s="26" t="s">
        <v>111</v>
      </c>
      <c r="AY51" s="26"/>
    </row>
    <row r="52" spans="1:51">
      <c r="A52" s="31">
        <v>30</v>
      </c>
      <c r="B52" s="7">
        <v>30112</v>
      </c>
      <c r="C52" s="7" t="s">
        <v>110</v>
      </c>
      <c r="D52" s="7" t="s">
        <v>22</v>
      </c>
      <c r="E52" s="31" t="s">
        <v>5</v>
      </c>
      <c r="F52" s="31" t="s">
        <v>4</v>
      </c>
      <c r="G52" s="31" t="s">
        <v>26</v>
      </c>
      <c r="H52" s="31" t="s">
        <v>2</v>
      </c>
      <c r="I52" s="34">
        <v>0.0</v>
      </c>
      <c r="J52" s="35">
        <v>21.0</v>
      </c>
      <c r="K52" s="34">
        <v>168.0</v>
      </c>
      <c r="L52" s="34">
        <v>0</v>
      </c>
      <c r="M52" s="36">
        <v>242199.95</v>
      </c>
      <c r="N52" s="36">
        <v>25000.0</v>
      </c>
      <c r="O52" s="36">
        <v>5086199.0</v>
      </c>
      <c r="P52" s="36">
        <v>300000.0</v>
      </c>
      <c r="Q52" s="36">
        <v>0</v>
      </c>
      <c r="R52" s="36">
        <v>5386199.0</v>
      </c>
      <c r="S52" s="35">
        <v>0</v>
      </c>
      <c r="T52" s="35">
        <v>0</v>
      </c>
      <c r="U52" s="35">
        <v>0</v>
      </c>
      <c r="V52" s="35">
        <v>0</v>
      </c>
      <c r="W52" s="37" t="str">
        <f>IF(S52="",0,S52*1.5)</f>
        <v>0</v>
      </c>
      <c r="X52" s="37" t="str">
        <f>IF(T52="",0,T52*2)</f>
        <v>0</v>
      </c>
      <c r="Y52" s="37" t="str">
        <f>IF(U52="",0,U52*3)</f>
        <v>0</v>
      </c>
      <c r="Z52" s="37" t="str">
        <f>IF(V52="",0,V52*4)</f>
        <v>0</v>
      </c>
      <c r="AA52" s="37" t="str">
        <f>SUM(W52:Z52)</f>
        <v>0</v>
      </c>
      <c r="AB52" s="36" t="str">
        <f>IF(N52="",0,N52*AA52)</f>
        <v>0</v>
      </c>
      <c r="AC52" s="37">
        <v>0</v>
      </c>
      <c r="AD52" s="37">
        <v>0</v>
      </c>
      <c r="AE52" s="37" t="str">
        <f>AB52+AD52</f>
        <v>0</v>
      </c>
      <c r="AF52" s="36">
        <v>500000.0</v>
      </c>
      <c r="AG52" s="36">
        <v>800000.0</v>
      </c>
      <c r="AH52" s="36">
        <v>80792.99</v>
      </c>
      <c r="AI52" s="36">
        <v>40396.49</v>
      </c>
      <c r="AJ52" s="36">
        <v>40396.49</v>
      </c>
      <c r="AK52" s="36" t="str">
        <f>SUM(AH52:AJ52)</f>
        <v>0</v>
      </c>
      <c r="AL52" s="38">
        <v>0</v>
      </c>
      <c r="AM52" s="36" t="str">
        <f>AK52+AL52+AQ52+AR52+AS52+AT52+AU52</f>
        <v>0</v>
      </c>
      <c r="AN52" s="36" t="str">
        <f>AG52+AE52+AF52</f>
        <v>0</v>
      </c>
      <c r="AO52" s="36" t="str">
        <f>AN52-AM52</f>
        <v>0</v>
      </c>
      <c r="AP52" s="36" t="str">
        <f>AO52</f>
        <v>0</v>
      </c>
      <c r="AQ52" s="36">
        <v>0</v>
      </c>
      <c r="AR52" s="36">
        <v>0</v>
      </c>
      <c r="AS52" s="36">
        <v>0</v>
      </c>
      <c r="AT52" s="36">
        <v>0</v>
      </c>
      <c r="AU52" s="36">
        <v>0</v>
      </c>
      <c r="AV52" s="26" t="s">
        <v>108</v>
      </c>
      <c r="AW52" s="23" t="s">
        <v>109</v>
      </c>
      <c r="AX52" s="26" t="s">
        <v>108</v>
      </c>
      <c r="AY52" s="26"/>
    </row>
    <row r="53" spans="1:51" customHeight="1" ht="22">
      <c r="A53" s="32"/>
      <c r="B53" s="8"/>
      <c r="C53" s="10" t="s">
        <v>275</v>
      </c>
      <c r="D53" s="10"/>
      <c r="E53" s="32"/>
      <c r="F53" s="32"/>
      <c r="G53" s="32"/>
      <c r="H53" s="32"/>
      <c r="I53" s="17"/>
      <c r="J53" s="13" t="str">
        <f>SUM(J47:J52)</f>
        <v>0</v>
      </c>
      <c r="K53" s="17" t="str">
        <f>SUM(K47:K52)</f>
        <v>0</v>
      </c>
      <c r="L53" s="17" t="str">
        <f>SUM(L47:L52)</f>
        <v>0</v>
      </c>
      <c r="M53" s="19" t="str">
        <f>SUM(M47:M52)</f>
        <v>0</v>
      </c>
      <c r="N53" s="19" t="str">
        <f>SUM(N47:N52)</f>
        <v>0</v>
      </c>
      <c r="O53" s="19" t="str">
        <f>SUM(O47:O52)</f>
        <v>0</v>
      </c>
      <c r="P53" s="19" t="str">
        <f>SUM(P47:P52)</f>
        <v>0</v>
      </c>
      <c r="Q53" s="19" t="str">
        <f>SUM(Q47:Q52)</f>
        <v>0</v>
      </c>
      <c r="R53" s="19" t="str">
        <f>SUM(R47:R52)</f>
        <v>0</v>
      </c>
      <c r="S53" s="13" t="str">
        <f>SUM(S47:S52)</f>
        <v>0</v>
      </c>
      <c r="T53" s="13" t="str">
        <f>SUM(T47:T52)</f>
        <v>0</v>
      </c>
      <c r="U53" s="13" t="str">
        <f>SUM(U47:U52)</f>
        <v>0</v>
      </c>
      <c r="V53" s="13" t="str">
        <f>SUM(V47:V52)</f>
        <v>0</v>
      </c>
      <c r="W53" s="15" t="str">
        <f>SUM(W47:W52)</f>
        <v>0</v>
      </c>
      <c r="X53" s="15" t="str">
        <f>SUM(X47:X52)</f>
        <v>0</v>
      </c>
      <c r="Y53" s="15" t="str">
        <f>SUM(Y47:Y52)</f>
        <v>0</v>
      </c>
      <c r="Z53" s="15" t="str">
        <f>SUM(Z47:Z52)</f>
        <v>0</v>
      </c>
      <c r="AA53" s="15" t="str">
        <f>SUM(AA47:AA52)</f>
        <v>0</v>
      </c>
      <c r="AB53" s="19" t="str">
        <f>SUM(AB47:AB52)</f>
        <v>0</v>
      </c>
      <c r="AC53" s="15" t="str">
        <f>SUM(AC47:AC52)</f>
        <v>0</v>
      </c>
      <c r="AD53" s="15" t="str">
        <f>SUM(AD47:AD52)</f>
        <v>0</v>
      </c>
      <c r="AE53" s="15" t="str">
        <f>SUM(AE47:AE52)</f>
        <v>0</v>
      </c>
      <c r="AF53" s="19" t="str">
        <f>SUM(AF47:AF52)</f>
        <v>0</v>
      </c>
      <c r="AG53" s="19" t="str">
        <f>SUM(AG47:AG52)</f>
        <v>0</v>
      </c>
      <c r="AH53" s="19" t="str">
        <f>SUM(AH47:AH52)</f>
        <v>0</v>
      </c>
      <c r="AI53" s="19" t="str">
        <f>SUM(AI47:AI52)</f>
        <v>0</v>
      </c>
      <c r="AJ53" s="19" t="str">
        <f>SUM(AJ47:AJ52)</f>
        <v>0</v>
      </c>
      <c r="AK53" s="19" t="str">
        <f>SUM(AK47:AK52)</f>
        <v>0</v>
      </c>
      <c r="AL53" s="21" t="str">
        <f>SUM(AL47:AL52)</f>
        <v>0</v>
      </c>
      <c r="AM53" s="19" t="str">
        <f>SUM(AM47:AM52)</f>
        <v>0</v>
      </c>
      <c r="AN53" s="19" t="str">
        <f>SUM(AN47:AN52)</f>
        <v>0</v>
      </c>
      <c r="AO53" s="19" t="str">
        <f>SUM(AO47:AO52)</f>
        <v>0</v>
      </c>
      <c r="AP53" s="19" t="str">
        <f>SUM(AP47:AP52)</f>
        <v>0</v>
      </c>
      <c r="AQ53" s="19" t="str">
        <f>SUM(AQ47:AQ52)</f>
        <v>0</v>
      </c>
      <c r="AR53" s="19" t="str">
        <f>SUM(AR47:AR52)</f>
        <v>0</v>
      </c>
      <c r="AS53" s="19" t="str">
        <f>SUM(AS47:AS52)</f>
        <v>0</v>
      </c>
      <c r="AT53" s="19" t="str">
        <f>SUM(AT47:AT52)</f>
        <v>0</v>
      </c>
      <c r="AU53" s="19" t="str">
        <f>SUM(AU47:AU52)</f>
        <v>0</v>
      </c>
      <c r="AV53" s="27"/>
      <c r="AW53" s="24"/>
      <c r="AX53" s="27"/>
      <c r="AY53" s="27"/>
    </row>
    <row r="54" spans="1:51" customHeight="1" ht="20">
      <c r="A54" s="33"/>
      <c r="B54" s="9"/>
      <c r="C54" s="11" t="s">
        <v>282</v>
      </c>
      <c r="D54" s="11"/>
      <c r="E54" s="33"/>
      <c r="F54" s="33"/>
      <c r="G54" s="33"/>
      <c r="H54" s="33"/>
      <c r="I54" s="18"/>
      <c r="J54" s="14"/>
      <c r="K54" s="18"/>
      <c r="L54" s="18"/>
      <c r="M54" s="20"/>
      <c r="N54" s="20"/>
      <c r="O54" s="20"/>
      <c r="P54" s="20"/>
      <c r="Q54" s="20"/>
      <c r="R54" s="20"/>
      <c r="S54" s="14"/>
      <c r="T54" s="14"/>
      <c r="U54" s="14"/>
      <c r="V54" s="14"/>
      <c r="W54" s="16"/>
      <c r="X54" s="16"/>
      <c r="Y54" s="16"/>
      <c r="Z54" s="16"/>
      <c r="AA54" s="16"/>
      <c r="AB54" s="20"/>
      <c r="AC54" s="16"/>
      <c r="AD54" s="16"/>
      <c r="AE54" s="16"/>
      <c r="AF54" s="20"/>
      <c r="AG54" s="20"/>
      <c r="AH54" s="20"/>
      <c r="AI54" s="20"/>
      <c r="AJ54" s="20"/>
      <c r="AK54" s="20"/>
      <c r="AL54" s="22"/>
      <c r="AM54" s="20"/>
      <c r="AN54" s="20"/>
      <c r="AO54" s="20"/>
      <c r="AP54" s="20"/>
      <c r="AQ54" s="20"/>
      <c r="AR54" s="20"/>
      <c r="AS54" s="20"/>
      <c r="AT54" s="20"/>
      <c r="AU54" s="20"/>
      <c r="AV54" s="28"/>
      <c r="AW54" s="25"/>
      <c r="AX54" s="28"/>
      <c r="AY54" s="28"/>
    </row>
    <row r="55" spans="1:51">
      <c r="A55" s="31">
        <v>31</v>
      </c>
      <c r="B55" s="7">
        <v>30021</v>
      </c>
      <c r="C55" s="7" t="s">
        <v>107</v>
      </c>
      <c r="D55" s="7" t="s">
        <v>18</v>
      </c>
      <c r="E55" s="31" t="s">
        <v>5</v>
      </c>
      <c r="F55" s="31" t="s">
        <v>4</v>
      </c>
      <c r="G55" s="31" t="s">
        <v>26</v>
      </c>
      <c r="H55" s="31" t="s">
        <v>2</v>
      </c>
      <c r="I55" s="34">
        <v>0.0</v>
      </c>
      <c r="J55" s="35">
        <v>21.0</v>
      </c>
      <c r="K55" s="34">
        <v>168.0</v>
      </c>
      <c r="L55" s="34">
        <v>0</v>
      </c>
      <c r="M55" s="36">
        <v>296007.81</v>
      </c>
      <c r="N55" s="36">
        <v>29000.0</v>
      </c>
      <c r="O55" s="36">
        <v>6216164.0</v>
      </c>
      <c r="P55" s="36">
        <v>700000.0</v>
      </c>
      <c r="Q55" s="36">
        <v>0</v>
      </c>
      <c r="R55" s="36">
        <v>6916164.0</v>
      </c>
      <c r="S55" s="35">
        <v>0</v>
      </c>
      <c r="T55" s="35">
        <v>0</v>
      </c>
      <c r="U55" s="35">
        <v>0</v>
      </c>
      <c r="V55" s="35">
        <v>0</v>
      </c>
      <c r="W55" s="37" t="str">
        <f>IF(S55="",0,S55*1.5)</f>
        <v>0</v>
      </c>
      <c r="X55" s="37" t="str">
        <f>IF(T55="",0,T55*2)</f>
        <v>0</v>
      </c>
      <c r="Y55" s="37" t="str">
        <f>IF(U55="",0,U55*3)</f>
        <v>0</v>
      </c>
      <c r="Z55" s="37" t="str">
        <f>IF(V55="",0,V55*4)</f>
        <v>0</v>
      </c>
      <c r="AA55" s="37" t="str">
        <f>SUM(W55:Z55)</f>
        <v>0</v>
      </c>
      <c r="AB55" s="36" t="str">
        <f>IF(N55="",0,N55*AA55)</f>
        <v>0</v>
      </c>
      <c r="AC55" s="37">
        <v>0</v>
      </c>
      <c r="AD55" s="37">
        <v>0</v>
      </c>
      <c r="AE55" s="37" t="str">
        <f>AB55+AD55</f>
        <v>0</v>
      </c>
      <c r="AF55" s="36">
        <v>0</v>
      </c>
      <c r="AG55" s="36">
        <v>700000.0</v>
      </c>
      <c r="AH55" s="36">
        <v>103742.46</v>
      </c>
      <c r="AI55" s="36">
        <v>51871.23</v>
      </c>
      <c r="AJ55" s="36">
        <v>51871.23</v>
      </c>
      <c r="AK55" s="36" t="str">
        <f>SUM(AH55:AJ55)</f>
        <v>0</v>
      </c>
      <c r="AL55" s="38">
        <v>0</v>
      </c>
      <c r="AM55" s="36" t="str">
        <f>AK55+AL55+AQ55+AR55+AS55+AT55+AU55</f>
        <v>0</v>
      </c>
      <c r="AN55" s="36" t="str">
        <f>AG55+AE55+AF55</f>
        <v>0</v>
      </c>
      <c r="AO55" s="36" t="str">
        <f>AN55-AM55</f>
        <v>0</v>
      </c>
      <c r="AP55" s="36" t="str">
        <f>AO55</f>
        <v>0</v>
      </c>
      <c r="AQ55" s="36">
        <v>0</v>
      </c>
      <c r="AR55" s="36">
        <v>0</v>
      </c>
      <c r="AS55" s="36">
        <v>0</v>
      </c>
      <c r="AT55" s="36">
        <v>0</v>
      </c>
      <c r="AU55" s="36">
        <v>0</v>
      </c>
      <c r="AV55" s="26" t="s">
        <v>105</v>
      </c>
      <c r="AW55" s="23" t="s">
        <v>106</v>
      </c>
      <c r="AX55" s="26" t="s">
        <v>105</v>
      </c>
      <c r="AY55" s="26"/>
    </row>
    <row r="56" spans="1:51">
      <c r="A56" s="31">
        <v>32</v>
      </c>
      <c r="B56" s="7">
        <v>30025</v>
      </c>
      <c r="C56" s="7" t="s">
        <v>104</v>
      </c>
      <c r="D56" s="7" t="s">
        <v>10</v>
      </c>
      <c r="E56" s="31" t="s">
        <v>5</v>
      </c>
      <c r="F56" s="31" t="s">
        <v>4</v>
      </c>
      <c r="G56" s="31" t="s">
        <v>14</v>
      </c>
      <c r="H56" s="31" t="s">
        <v>2</v>
      </c>
      <c r="I56" s="34">
        <v>0.0</v>
      </c>
      <c r="J56" s="35">
        <v>21.0</v>
      </c>
      <c r="K56" s="34">
        <v>168.0</v>
      </c>
      <c r="L56" s="34">
        <v>0</v>
      </c>
      <c r="M56" s="36">
        <v>231754.05</v>
      </c>
      <c r="N56" s="36">
        <v>21000.0</v>
      </c>
      <c r="O56" s="36">
        <v>4866835.0</v>
      </c>
      <c r="P56" s="36">
        <v>0</v>
      </c>
      <c r="Q56" s="36">
        <v>0</v>
      </c>
      <c r="R56" s="36">
        <v>4866835.0</v>
      </c>
      <c r="S56" s="35">
        <v>0</v>
      </c>
      <c r="T56" s="35">
        <v>0</v>
      </c>
      <c r="U56" s="35">
        <v>0</v>
      </c>
      <c r="V56" s="35">
        <v>0</v>
      </c>
      <c r="W56" s="37" t="str">
        <f>IF(S56="",0,S56*1.5)</f>
        <v>0</v>
      </c>
      <c r="X56" s="37" t="str">
        <f>IF(T56="",0,T56*2)</f>
        <v>0</v>
      </c>
      <c r="Y56" s="37" t="str">
        <f>IF(U56="",0,U56*3)</f>
        <v>0</v>
      </c>
      <c r="Z56" s="37" t="str">
        <f>IF(V56="",0,V56*4)</f>
        <v>0</v>
      </c>
      <c r="AA56" s="37" t="str">
        <f>SUM(W56:Z56)</f>
        <v>0</v>
      </c>
      <c r="AB56" s="36" t="str">
        <f>IF(N56="",0,N56*AA56)</f>
        <v>0</v>
      </c>
      <c r="AC56" s="37">
        <v>0</v>
      </c>
      <c r="AD56" s="37">
        <v>0</v>
      </c>
      <c r="AE56" s="37" t="str">
        <f>AB56+AD56</f>
        <v>0</v>
      </c>
      <c r="AF56" s="36">
        <v>0</v>
      </c>
      <c r="AG56" s="36">
        <v>0</v>
      </c>
      <c r="AH56" s="36">
        <v>73002.53</v>
      </c>
      <c r="AI56" s="36">
        <v>36501.26</v>
      </c>
      <c r="AJ56" s="36">
        <v>36501.26</v>
      </c>
      <c r="AK56" s="36" t="str">
        <f>SUM(AH56:AJ56)</f>
        <v>0</v>
      </c>
      <c r="AL56" s="38">
        <v>0</v>
      </c>
      <c r="AM56" s="36" t="str">
        <f>AK56+AL56+AQ56+AR56+AS56+AT56+AU56</f>
        <v>0</v>
      </c>
      <c r="AN56" s="36" t="str">
        <f>AG56+AE56+AF56</f>
        <v>0</v>
      </c>
      <c r="AO56" s="36" t="str">
        <f>AN56-AM56</f>
        <v>0</v>
      </c>
      <c r="AP56" s="36" t="str">
        <f>AO56</f>
        <v>0</v>
      </c>
      <c r="AQ56" s="36">
        <v>0</v>
      </c>
      <c r="AR56" s="36">
        <v>0</v>
      </c>
      <c r="AS56" s="36">
        <v>0</v>
      </c>
      <c r="AT56" s="36">
        <v>0</v>
      </c>
      <c r="AU56" s="36">
        <v>0</v>
      </c>
      <c r="AV56" s="26" t="s">
        <v>102</v>
      </c>
      <c r="AW56" s="23" t="s">
        <v>103</v>
      </c>
      <c r="AX56" s="26" t="s">
        <v>102</v>
      </c>
      <c r="AY56" s="26"/>
    </row>
    <row r="57" spans="1:51">
      <c r="A57" s="31">
        <v>33</v>
      </c>
      <c r="B57" s="7">
        <v>30029</v>
      </c>
      <c r="C57" s="7" t="s">
        <v>101</v>
      </c>
      <c r="D57" s="7" t="s">
        <v>10</v>
      </c>
      <c r="E57" s="31" t="s">
        <v>5</v>
      </c>
      <c r="F57" s="31" t="s">
        <v>4</v>
      </c>
      <c r="G57" s="31" t="s">
        <v>3</v>
      </c>
      <c r="H57" s="31" t="s">
        <v>2</v>
      </c>
      <c r="I57" s="34">
        <v>0.0</v>
      </c>
      <c r="J57" s="35">
        <v>21.0</v>
      </c>
      <c r="K57" s="34">
        <v>168.0</v>
      </c>
      <c r="L57" s="34">
        <v>0</v>
      </c>
      <c r="M57" s="36">
        <v>215250.0</v>
      </c>
      <c r="N57" s="36">
        <v>20000.0</v>
      </c>
      <c r="O57" s="36">
        <v>4520250.0</v>
      </c>
      <c r="P57" s="36">
        <v>0</v>
      </c>
      <c r="Q57" s="36">
        <v>0</v>
      </c>
      <c r="R57" s="36">
        <v>4520250.0</v>
      </c>
      <c r="S57" s="35">
        <v>0</v>
      </c>
      <c r="T57" s="35">
        <v>0</v>
      </c>
      <c r="U57" s="35">
        <v>0</v>
      </c>
      <c r="V57" s="35">
        <v>0</v>
      </c>
      <c r="W57" s="37" t="str">
        <f>IF(S57="",0,S57*1.5)</f>
        <v>0</v>
      </c>
      <c r="X57" s="37" t="str">
        <f>IF(T57="",0,T57*2)</f>
        <v>0</v>
      </c>
      <c r="Y57" s="37" t="str">
        <f>IF(U57="",0,U57*3)</f>
        <v>0</v>
      </c>
      <c r="Z57" s="37" t="str">
        <f>IF(V57="",0,V57*4)</f>
        <v>0</v>
      </c>
      <c r="AA57" s="37" t="str">
        <f>SUM(W57:Z57)</f>
        <v>0</v>
      </c>
      <c r="AB57" s="36" t="str">
        <f>IF(N57="",0,N57*AA57)</f>
        <v>0</v>
      </c>
      <c r="AC57" s="37">
        <v>0</v>
      </c>
      <c r="AD57" s="37">
        <v>0</v>
      </c>
      <c r="AE57" s="37" t="str">
        <f>AB57+AD57</f>
        <v>0</v>
      </c>
      <c r="AF57" s="36">
        <v>0</v>
      </c>
      <c r="AG57" s="36">
        <v>0</v>
      </c>
      <c r="AH57" s="36">
        <v>67803.75</v>
      </c>
      <c r="AI57" s="36">
        <v>33901.88</v>
      </c>
      <c r="AJ57" s="36">
        <v>33901.87</v>
      </c>
      <c r="AK57" s="36" t="str">
        <f>SUM(AH57:AJ57)</f>
        <v>0</v>
      </c>
      <c r="AL57" s="38">
        <v>0</v>
      </c>
      <c r="AM57" s="36" t="str">
        <f>AK57+AL57+AQ57+AR57+AS57+AT57+AU57</f>
        <v>0</v>
      </c>
      <c r="AN57" s="36" t="str">
        <f>AG57+AE57+AF57</f>
        <v>0</v>
      </c>
      <c r="AO57" s="36" t="str">
        <f>AN57-AM57</f>
        <v>0</v>
      </c>
      <c r="AP57" s="36" t="str">
        <f>AO57</f>
        <v>0</v>
      </c>
      <c r="AQ57" s="36">
        <v>0</v>
      </c>
      <c r="AR57" s="36">
        <v>0</v>
      </c>
      <c r="AS57" s="36">
        <v>0</v>
      </c>
      <c r="AT57" s="36">
        <v>0</v>
      </c>
      <c r="AU57" s="36">
        <v>0</v>
      </c>
      <c r="AV57" s="26" t="s">
        <v>99</v>
      </c>
      <c r="AW57" s="23" t="s">
        <v>100</v>
      </c>
      <c r="AX57" s="26" t="s">
        <v>99</v>
      </c>
      <c r="AY57" s="26"/>
    </row>
    <row r="58" spans="1:51">
      <c r="A58" s="31">
        <v>34</v>
      </c>
      <c r="B58" s="7">
        <v>30023</v>
      </c>
      <c r="C58" s="7" t="s">
        <v>98</v>
      </c>
      <c r="D58" s="7" t="s">
        <v>22</v>
      </c>
      <c r="E58" s="31" t="s">
        <v>5</v>
      </c>
      <c r="F58" s="31" t="s">
        <v>4</v>
      </c>
      <c r="G58" s="31" t="s">
        <v>26</v>
      </c>
      <c r="H58" s="31" t="s">
        <v>2</v>
      </c>
      <c r="I58" s="34">
        <v>0.0</v>
      </c>
      <c r="J58" s="35">
        <v>21.0</v>
      </c>
      <c r="K58" s="34">
        <v>168.0</v>
      </c>
      <c r="L58" s="34">
        <v>0</v>
      </c>
      <c r="M58" s="36">
        <v>242705.81</v>
      </c>
      <c r="N58" s="36">
        <v>24000.0</v>
      </c>
      <c r="O58" s="36">
        <v>5096822.0</v>
      </c>
      <c r="P58" s="36">
        <v>300000.0</v>
      </c>
      <c r="Q58" s="36">
        <v>0</v>
      </c>
      <c r="R58" s="36">
        <v>5396822.0</v>
      </c>
      <c r="S58" s="35">
        <v>0</v>
      </c>
      <c r="T58" s="35">
        <v>0</v>
      </c>
      <c r="U58" s="35">
        <v>0</v>
      </c>
      <c r="V58" s="35">
        <v>0</v>
      </c>
      <c r="W58" s="37" t="str">
        <f>IF(S58="",0,S58*1.5)</f>
        <v>0</v>
      </c>
      <c r="X58" s="37" t="str">
        <f>IF(T58="",0,T58*2)</f>
        <v>0</v>
      </c>
      <c r="Y58" s="37" t="str">
        <f>IF(U58="",0,U58*3)</f>
        <v>0</v>
      </c>
      <c r="Z58" s="37" t="str">
        <f>IF(V58="",0,V58*4)</f>
        <v>0</v>
      </c>
      <c r="AA58" s="37" t="str">
        <f>SUM(W58:Z58)</f>
        <v>0</v>
      </c>
      <c r="AB58" s="36" t="str">
        <f>IF(N58="",0,N58*AA58)</f>
        <v>0</v>
      </c>
      <c r="AC58" s="37">
        <v>0</v>
      </c>
      <c r="AD58" s="37">
        <v>0</v>
      </c>
      <c r="AE58" s="37" t="str">
        <f>AB58+AD58</f>
        <v>0</v>
      </c>
      <c r="AF58" s="36">
        <v>0</v>
      </c>
      <c r="AG58" s="36">
        <v>300000.0</v>
      </c>
      <c r="AH58" s="36">
        <v>80952.33</v>
      </c>
      <c r="AI58" s="36">
        <v>40476.17</v>
      </c>
      <c r="AJ58" s="36">
        <v>40476.16</v>
      </c>
      <c r="AK58" s="36" t="str">
        <f>SUM(AH58:AJ58)</f>
        <v>0</v>
      </c>
      <c r="AL58" s="38">
        <v>0</v>
      </c>
      <c r="AM58" s="36" t="str">
        <f>AK58+AL58+AQ58+AR58+AS58+AT58+AU58</f>
        <v>0</v>
      </c>
      <c r="AN58" s="36" t="str">
        <f>AG58+AE58+AF58</f>
        <v>0</v>
      </c>
      <c r="AO58" s="36" t="str">
        <f>AN58-AM58</f>
        <v>0</v>
      </c>
      <c r="AP58" s="36" t="str">
        <f>AO58</f>
        <v>0</v>
      </c>
      <c r="AQ58" s="36">
        <v>0</v>
      </c>
      <c r="AR58" s="36">
        <v>0</v>
      </c>
      <c r="AS58" s="36">
        <v>0</v>
      </c>
      <c r="AT58" s="36">
        <v>0</v>
      </c>
      <c r="AU58" s="36">
        <v>0</v>
      </c>
      <c r="AV58" s="26" t="s">
        <v>96</v>
      </c>
      <c r="AW58" s="23" t="s">
        <v>97</v>
      </c>
      <c r="AX58" s="26" t="s">
        <v>96</v>
      </c>
      <c r="AY58" s="26"/>
    </row>
    <row r="59" spans="1:51">
      <c r="A59" s="31">
        <v>35</v>
      </c>
      <c r="B59" s="7">
        <v>30035</v>
      </c>
      <c r="C59" s="7" t="s">
        <v>95</v>
      </c>
      <c r="D59" s="7" t="s">
        <v>10</v>
      </c>
      <c r="E59" s="31" t="s">
        <v>5</v>
      </c>
      <c r="F59" s="31" t="s">
        <v>4</v>
      </c>
      <c r="G59" s="31" t="s">
        <v>26</v>
      </c>
      <c r="H59" s="31" t="s">
        <v>2</v>
      </c>
      <c r="I59" s="34">
        <v>0.0</v>
      </c>
      <c r="J59" s="35">
        <v>21.0</v>
      </c>
      <c r="K59" s="34">
        <v>168.0</v>
      </c>
      <c r="L59" s="34">
        <v>0</v>
      </c>
      <c r="M59" s="36">
        <v>227339.67</v>
      </c>
      <c r="N59" s="36">
        <v>21000.0</v>
      </c>
      <c r="O59" s="36">
        <v>4774133.0</v>
      </c>
      <c r="P59" s="36">
        <v>0</v>
      </c>
      <c r="Q59" s="36">
        <v>0</v>
      </c>
      <c r="R59" s="36">
        <v>4774133.0</v>
      </c>
      <c r="S59" s="35">
        <v>0</v>
      </c>
      <c r="T59" s="35">
        <v>0</v>
      </c>
      <c r="U59" s="35">
        <v>0</v>
      </c>
      <c r="V59" s="35">
        <v>0</v>
      </c>
      <c r="W59" s="37" t="str">
        <f>IF(S59="",0,S59*1.5)</f>
        <v>0</v>
      </c>
      <c r="X59" s="37" t="str">
        <f>IF(T59="",0,T59*2)</f>
        <v>0</v>
      </c>
      <c r="Y59" s="37" t="str">
        <f>IF(U59="",0,U59*3)</f>
        <v>0</v>
      </c>
      <c r="Z59" s="37" t="str">
        <f>IF(V59="",0,V59*4)</f>
        <v>0</v>
      </c>
      <c r="AA59" s="37" t="str">
        <f>SUM(W59:Z59)</f>
        <v>0</v>
      </c>
      <c r="AB59" s="36" t="str">
        <f>IF(N59="",0,N59*AA59)</f>
        <v>0</v>
      </c>
      <c r="AC59" s="37">
        <v>0</v>
      </c>
      <c r="AD59" s="37">
        <v>0</v>
      </c>
      <c r="AE59" s="37" t="str">
        <f>AB59+AD59</f>
        <v>0</v>
      </c>
      <c r="AF59" s="36">
        <v>0</v>
      </c>
      <c r="AG59" s="36">
        <v>0</v>
      </c>
      <c r="AH59" s="36">
        <v>71612.0</v>
      </c>
      <c r="AI59" s="36">
        <v>35806.0</v>
      </c>
      <c r="AJ59" s="36">
        <v>35805.99</v>
      </c>
      <c r="AK59" s="36" t="str">
        <f>SUM(AH59:AJ59)</f>
        <v>0</v>
      </c>
      <c r="AL59" s="38">
        <v>0</v>
      </c>
      <c r="AM59" s="36" t="str">
        <f>AK59+AL59+AQ59+AR59+AS59+AT59+AU59</f>
        <v>0</v>
      </c>
      <c r="AN59" s="36" t="str">
        <f>AG59+AE59+AF59</f>
        <v>0</v>
      </c>
      <c r="AO59" s="36" t="str">
        <f>AN59-AM59</f>
        <v>0</v>
      </c>
      <c r="AP59" s="36" t="str">
        <f>AO59</f>
        <v>0</v>
      </c>
      <c r="AQ59" s="36">
        <v>0</v>
      </c>
      <c r="AR59" s="36">
        <v>0</v>
      </c>
      <c r="AS59" s="36">
        <v>0</v>
      </c>
      <c r="AT59" s="36">
        <v>0</v>
      </c>
      <c r="AU59" s="36">
        <v>0</v>
      </c>
      <c r="AV59" s="26" t="s">
        <v>93</v>
      </c>
      <c r="AW59" s="23" t="s">
        <v>94</v>
      </c>
      <c r="AX59" s="26" t="s">
        <v>93</v>
      </c>
      <c r="AY59" s="26"/>
    </row>
    <row r="60" spans="1:51">
      <c r="A60" s="31">
        <v>36</v>
      </c>
      <c r="B60" s="7">
        <v>30022</v>
      </c>
      <c r="C60" s="7" t="s">
        <v>92</v>
      </c>
      <c r="D60" s="7" t="s">
        <v>22</v>
      </c>
      <c r="E60" s="31" t="s">
        <v>5</v>
      </c>
      <c r="F60" s="31" t="s">
        <v>4</v>
      </c>
      <c r="G60" s="31" t="s">
        <v>26</v>
      </c>
      <c r="H60" s="31" t="s">
        <v>2</v>
      </c>
      <c r="I60" s="34">
        <v>0.0</v>
      </c>
      <c r="J60" s="35">
        <v>21.0</v>
      </c>
      <c r="K60" s="34">
        <v>168.0</v>
      </c>
      <c r="L60" s="34">
        <v>0</v>
      </c>
      <c r="M60" s="36">
        <v>251039.33</v>
      </c>
      <c r="N60" s="36">
        <v>24000.0</v>
      </c>
      <c r="O60" s="36">
        <v>5271826.0</v>
      </c>
      <c r="P60" s="36">
        <v>300000.0</v>
      </c>
      <c r="Q60" s="36">
        <v>0</v>
      </c>
      <c r="R60" s="36">
        <v>5571826.0</v>
      </c>
      <c r="S60" s="35">
        <v>0</v>
      </c>
      <c r="T60" s="35">
        <v>0</v>
      </c>
      <c r="U60" s="35">
        <v>0</v>
      </c>
      <c r="V60" s="35">
        <v>0</v>
      </c>
      <c r="W60" s="37" t="str">
        <f>IF(S60="",0,S60*1.5)</f>
        <v>0</v>
      </c>
      <c r="X60" s="37" t="str">
        <f>IF(T60="",0,T60*2)</f>
        <v>0</v>
      </c>
      <c r="Y60" s="37" t="str">
        <f>IF(U60="",0,U60*3)</f>
        <v>0</v>
      </c>
      <c r="Z60" s="37" t="str">
        <f>IF(V60="",0,V60*4)</f>
        <v>0</v>
      </c>
      <c r="AA60" s="37" t="str">
        <f>SUM(W60:Z60)</f>
        <v>0</v>
      </c>
      <c r="AB60" s="36" t="str">
        <f>IF(N60="",0,N60*AA60)</f>
        <v>0</v>
      </c>
      <c r="AC60" s="37">
        <v>0</v>
      </c>
      <c r="AD60" s="37">
        <v>0</v>
      </c>
      <c r="AE60" s="37" t="str">
        <f>AB60+AD60</f>
        <v>0</v>
      </c>
      <c r="AF60" s="36">
        <v>0</v>
      </c>
      <c r="AG60" s="36">
        <v>300000.0</v>
      </c>
      <c r="AH60" s="36">
        <v>83577.39</v>
      </c>
      <c r="AI60" s="36">
        <v>41788.7</v>
      </c>
      <c r="AJ60" s="36">
        <v>41788.69</v>
      </c>
      <c r="AK60" s="36" t="str">
        <f>SUM(AH60:AJ60)</f>
        <v>0</v>
      </c>
      <c r="AL60" s="38">
        <v>0</v>
      </c>
      <c r="AM60" s="36" t="str">
        <f>AK60+AL60+AQ60+AR60+AS60+AT60+AU60</f>
        <v>0</v>
      </c>
      <c r="AN60" s="36" t="str">
        <f>AG60+AE60+AF60</f>
        <v>0</v>
      </c>
      <c r="AO60" s="36" t="str">
        <f>AN60-AM60</f>
        <v>0</v>
      </c>
      <c r="AP60" s="36" t="str">
        <f>AO60</f>
        <v>0</v>
      </c>
      <c r="AQ60" s="36">
        <v>0</v>
      </c>
      <c r="AR60" s="36">
        <v>0</v>
      </c>
      <c r="AS60" s="36">
        <v>0</v>
      </c>
      <c r="AT60" s="36">
        <v>0</v>
      </c>
      <c r="AU60" s="36">
        <v>0</v>
      </c>
      <c r="AV60" s="26" t="s">
        <v>90</v>
      </c>
      <c r="AW60" s="23" t="s">
        <v>91</v>
      </c>
      <c r="AX60" s="26" t="s">
        <v>90</v>
      </c>
      <c r="AY60" s="26"/>
    </row>
    <row r="61" spans="1:51" customHeight="1" ht="22">
      <c r="A61" s="32"/>
      <c r="B61" s="8"/>
      <c r="C61" s="10" t="s">
        <v>275</v>
      </c>
      <c r="D61" s="10"/>
      <c r="E61" s="32"/>
      <c r="F61" s="32"/>
      <c r="G61" s="32"/>
      <c r="H61" s="32"/>
      <c r="I61" s="17"/>
      <c r="J61" s="13" t="str">
        <f>SUM(J55:J60)</f>
        <v>0</v>
      </c>
      <c r="K61" s="17" t="str">
        <f>SUM(K55:K60)</f>
        <v>0</v>
      </c>
      <c r="L61" s="17" t="str">
        <f>SUM(L55:L60)</f>
        <v>0</v>
      </c>
      <c r="M61" s="19" t="str">
        <f>SUM(M55:M60)</f>
        <v>0</v>
      </c>
      <c r="N61" s="19" t="str">
        <f>SUM(N55:N60)</f>
        <v>0</v>
      </c>
      <c r="O61" s="19" t="str">
        <f>SUM(O55:O60)</f>
        <v>0</v>
      </c>
      <c r="P61" s="19" t="str">
        <f>SUM(P55:P60)</f>
        <v>0</v>
      </c>
      <c r="Q61" s="19" t="str">
        <f>SUM(Q55:Q60)</f>
        <v>0</v>
      </c>
      <c r="R61" s="19" t="str">
        <f>SUM(R55:R60)</f>
        <v>0</v>
      </c>
      <c r="S61" s="13" t="str">
        <f>SUM(S55:S60)</f>
        <v>0</v>
      </c>
      <c r="T61" s="13" t="str">
        <f>SUM(T55:T60)</f>
        <v>0</v>
      </c>
      <c r="U61" s="13" t="str">
        <f>SUM(U55:U60)</f>
        <v>0</v>
      </c>
      <c r="V61" s="13" t="str">
        <f>SUM(V55:V60)</f>
        <v>0</v>
      </c>
      <c r="W61" s="15" t="str">
        <f>SUM(W55:W60)</f>
        <v>0</v>
      </c>
      <c r="X61" s="15" t="str">
        <f>SUM(X55:X60)</f>
        <v>0</v>
      </c>
      <c r="Y61" s="15" t="str">
        <f>SUM(Y55:Y60)</f>
        <v>0</v>
      </c>
      <c r="Z61" s="15" t="str">
        <f>SUM(Z55:Z60)</f>
        <v>0</v>
      </c>
      <c r="AA61" s="15" t="str">
        <f>SUM(AA55:AA60)</f>
        <v>0</v>
      </c>
      <c r="AB61" s="19" t="str">
        <f>SUM(AB55:AB60)</f>
        <v>0</v>
      </c>
      <c r="AC61" s="15" t="str">
        <f>SUM(AC55:AC60)</f>
        <v>0</v>
      </c>
      <c r="AD61" s="15" t="str">
        <f>SUM(AD55:AD60)</f>
        <v>0</v>
      </c>
      <c r="AE61" s="15" t="str">
        <f>SUM(AE55:AE60)</f>
        <v>0</v>
      </c>
      <c r="AF61" s="19" t="str">
        <f>SUM(AF55:AF60)</f>
        <v>0</v>
      </c>
      <c r="AG61" s="19" t="str">
        <f>SUM(AG55:AG60)</f>
        <v>0</v>
      </c>
      <c r="AH61" s="19" t="str">
        <f>SUM(AH55:AH60)</f>
        <v>0</v>
      </c>
      <c r="AI61" s="19" t="str">
        <f>SUM(AI55:AI60)</f>
        <v>0</v>
      </c>
      <c r="AJ61" s="19" t="str">
        <f>SUM(AJ55:AJ60)</f>
        <v>0</v>
      </c>
      <c r="AK61" s="19" t="str">
        <f>SUM(AK55:AK60)</f>
        <v>0</v>
      </c>
      <c r="AL61" s="21" t="str">
        <f>SUM(AL55:AL60)</f>
        <v>0</v>
      </c>
      <c r="AM61" s="19" t="str">
        <f>SUM(AM55:AM60)</f>
        <v>0</v>
      </c>
      <c r="AN61" s="19" t="str">
        <f>SUM(AN55:AN60)</f>
        <v>0</v>
      </c>
      <c r="AO61" s="19" t="str">
        <f>SUM(AO55:AO60)</f>
        <v>0</v>
      </c>
      <c r="AP61" s="19" t="str">
        <f>SUM(AP55:AP60)</f>
        <v>0</v>
      </c>
      <c r="AQ61" s="19" t="str">
        <f>SUM(AQ55:AQ60)</f>
        <v>0</v>
      </c>
      <c r="AR61" s="19" t="str">
        <f>SUM(AR55:AR60)</f>
        <v>0</v>
      </c>
      <c r="AS61" s="19" t="str">
        <f>SUM(AS55:AS60)</f>
        <v>0</v>
      </c>
      <c r="AT61" s="19" t="str">
        <f>SUM(AT55:AT60)</f>
        <v>0</v>
      </c>
      <c r="AU61" s="19" t="str">
        <f>SUM(AU55:AU60)</f>
        <v>0</v>
      </c>
      <c r="AV61" s="27"/>
      <c r="AW61" s="24"/>
      <c r="AX61" s="27"/>
      <c r="AY61" s="27"/>
    </row>
    <row r="62" spans="1:51" customHeight="1" ht="20">
      <c r="A62" s="33"/>
      <c r="B62" s="9"/>
      <c r="C62" s="11" t="s">
        <v>283</v>
      </c>
      <c r="D62" s="11"/>
      <c r="E62" s="33"/>
      <c r="F62" s="33"/>
      <c r="G62" s="33"/>
      <c r="H62" s="33"/>
      <c r="I62" s="18"/>
      <c r="J62" s="14"/>
      <c r="K62" s="18"/>
      <c r="L62" s="18"/>
      <c r="M62" s="20"/>
      <c r="N62" s="20"/>
      <c r="O62" s="20"/>
      <c r="P62" s="20"/>
      <c r="Q62" s="20"/>
      <c r="R62" s="20"/>
      <c r="S62" s="14"/>
      <c r="T62" s="14"/>
      <c r="U62" s="14"/>
      <c r="V62" s="14"/>
      <c r="W62" s="16"/>
      <c r="X62" s="16"/>
      <c r="Y62" s="16"/>
      <c r="Z62" s="16"/>
      <c r="AA62" s="16"/>
      <c r="AB62" s="20"/>
      <c r="AC62" s="16"/>
      <c r="AD62" s="16"/>
      <c r="AE62" s="16"/>
      <c r="AF62" s="20"/>
      <c r="AG62" s="20"/>
      <c r="AH62" s="20"/>
      <c r="AI62" s="20"/>
      <c r="AJ62" s="20"/>
      <c r="AK62" s="20"/>
      <c r="AL62" s="22"/>
      <c r="AM62" s="20"/>
      <c r="AN62" s="20"/>
      <c r="AO62" s="20"/>
      <c r="AP62" s="20"/>
      <c r="AQ62" s="20"/>
      <c r="AR62" s="20"/>
      <c r="AS62" s="20"/>
      <c r="AT62" s="20"/>
      <c r="AU62" s="20"/>
      <c r="AV62" s="28"/>
      <c r="AW62" s="25"/>
      <c r="AX62" s="28"/>
      <c r="AY62" s="28"/>
    </row>
    <row r="63" spans="1:51">
      <c r="A63" s="31">
        <v>37</v>
      </c>
      <c r="B63" s="7">
        <v>30000</v>
      </c>
      <c r="C63" s="7" t="s">
        <v>89</v>
      </c>
      <c r="D63" s="7" t="s">
        <v>88</v>
      </c>
      <c r="E63" s="31" t="s">
        <v>5</v>
      </c>
      <c r="F63" s="31" t="s">
        <v>4</v>
      </c>
      <c r="G63" s="31" t="s">
        <v>3</v>
      </c>
      <c r="H63" s="31" t="s">
        <v>2</v>
      </c>
      <c r="I63" s="34">
        <v>0.0</v>
      </c>
      <c r="J63" s="35">
        <v>21.0</v>
      </c>
      <c r="K63" s="34">
        <v>168.0</v>
      </c>
      <c r="L63" s="34">
        <v>0</v>
      </c>
      <c r="M63" s="36">
        <v>596380.95</v>
      </c>
      <c r="N63" s="36">
        <v>74547.62</v>
      </c>
      <c r="O63" s="36">
        <v>12524000.0</v>
      </c>
      <c r="P63" s="36">
        <v>2000000.0</v>
      </c>
      <c r="Q63" s="36">
        <v>1000000.0</v>
      </c>
      <c r="R63" s="36">
        <v>15524000.0</v>
      </c>
      <c r="S63" s="35">
        <v>0</v>
      </c>
      <c r="T63" s="35">
        <v>0</v>
      </c>
      <c r="U63" s="35">
        <v>0</v>
      </c>
      <c r="V63" s="35">
        <v>0</v>
      </c>
      <c r="W63" s="37" t="str">
        <f>IF(S63="",0,S63*1.5)</f>
        <v>0</v>
      </c>
      <c r="X63" s="37" t="str">
        <f>IF(T63="",0,T63*2)</f>
        <v>0</v>
      </c>
      <c r="Y63" s="37" t="str">
        <f>IF(U63="",0,U63*3)</f>
        <v>0</v>
      </c>
      <c r="Z63" s="37" t="str">
        <f>IF(V63="",0,V63*4)</f>
        <v>0</v>
      </c>
      <c r="AA63" s="37" t="str">
        <f>SUM(W63:Z63)</f>
        <v>0</v>
      </c>
      <c r="AB63" s="36" t="str">
        <f>IF(N63="",0,N63*AA63)</f>
        <v>0</v>
      </c>
      <c r="AC63" s="37">
        <v>0</v>
      </c>
      <c r="AD63" s="37">
        <v>0</v>
      </c>
      <c r="AE63" s="37" t="str">
        <f>AB63+AD63</f>
        <v>0</v>
      </c>
      <c r="AF63" s="36">
        <v>0</v>
      </c>
      <c r="AG63" s="36">
        <v>3000000.0</v>
      </c>
      <c r="AH63" s="36">
        <v>236648.51</v>
      </c>
      <c r="AI63" s="36">
        <v>118324.25</v>
      </c>
      <c r="AJ63" s="36">
        <v>118324.25</v>
      </c>
      <c r="AK63" s="36" t="str">
        <f>SUM(AH63:AJ63)</f>
        <v>0</v>
      </c>
      <c r="AL63" s="38">
        <v>0</v>
      </c>
      <c r="AM63" s="36" t="str">
        <f>AK63+AL63+AQ63+AR63+AS63+AT63+AU63</f>
        <v>0</v>
      </c>
      <c r="AN63" s="36" t="str">
        <f>AG63+AE63+AF63</f>
        <v>0</v>
      </c>
      <c r="AO63" s="36" t="str">
        <f>AN63-AM63</f>
        <v>0</v>
      </c>
      <c r="AP63" s="36" t="str">
        <f>AO63</f>
        <v>0</v>
      </c>
      <c r="AQ63" s="36">
        <v>0</v>
      </c>
      <c r="AR63" s="36">
        <v>0</v>
      </c>
      <c r="AS63" s="36">
        <v>0</v>
      </c>
      <c r="AT63" s="36">
        <v>0</v>
      </c>
      <c r="AU63" s="36">
        <v>0</v>
      </c>
      <c r="AV63" s="26" t="s">
        <v>86</v>
      </c>
      <c r="AW63" s="23" t="s">
        <v>87</v>
      </c>
      <c r="AX63" s="26" t="s">
        <v>86</v>
      </c>
      <c r="AY63" s="26"/>
    </row>
    <row r="64" spans="1:51" customHeight="1" ht="22">
      <c r="A64" s="32"/>
      <c r="B64" s="8"/>
      <c r="C64" s="10" t="s">
        <v>275</v>
      </c>
      <c r="D64" s="10"/>
      <c r="E64" s="32"/>
      <c r="F64" s="32"/>
      <c r="G64" s="32"/>
      <c r="H64" s="32"/>
      <c r="I64" s="17"/>
      <c r="J64" s="13" t="str">
        <f>SUM(J63:J63)</f>
        <v>0</v>
      </c>
      <c r="K64" s="17" t="str">
        <f>SUM(K63:K63)</f>
        <v>0</v>
      </c>
      <c r="L64" s="17" t="str">
        <f>SUM(L63:L63)</f>
        <v>0</v>
      </c>
      <c r="M64" s="19" t="str">
        <f>SUM(M63:M63)</f>
        <v>0</v>
      </c>
      <c r="N64" s="19" t="str">
        <f>SUM(N63:N63)</f>
        <v>0</v>
      </c>
      <c r="O64" s="19" t="str">
        <f>SUM(O63:O63)</f>
        <v>0</v>
      </c>
      <c r="P64" s="19" t="str">
        <f>SUM(P63:P63)</f>
        <v>0</v>
      </c>
      <c r="Q64" s="19" t="str">
        <f>SUM(Q63:Q63)</f>
        <v>0</v>
      </c>
      <c r="R64" s="19" t="str">
        <f>SUM(R63:R63)</f>
        <v>0</v>
      </c>
      <c r="S64" s="13" t="str">
        <f>SUM(S63:S63)</f>
        <v>0</v>
      </c>
      <c r="T64" s="13" t="str">
        <f>SUM(T63:T63)</f>
        <v>0</v>
      </c>
      <c r="U64" s="13" t="str">
        <f>SUM(U63:U63)</f>
        <v>0</v>
      </c>
      <c r="V64" s="13" t="str">
        <f>SUM(V63:V63)</f>
        <v>0</v>
      </c>
      <c r="W64" s="15" t="str">
        <f>SUM(W63:W63)</f>
        <v>0</v>
      </c>
      <c r="X64" s="15" t="str">
        <f>SUM(X63:X63)</f>
        <v>0</v>
      </c>
      <c r="Y64" s="15" t="str">
        <f>SUM(Y63:Y63)</f>
        <v>0</v>
      </c>
      <c r="Z64" s="15" t="str">
        <f>SUM(Z63:Z63)</f>
        <v>0</v>
      </c>
      <c r="AA64" s="15" t="str">
        <f>SUM(AA63:AA63)</f>
        <v>0</v>
      </c>
      <c r="AB64" s="19" t="str">
        <f>SUM(AB63:AB63)</f>
        <v>0</v>
      </c>
      <c r="AC64" s="15" t="str">
        <f>SUM(AC63:AC63)</f>
        <v>0</v>
      </c>
      <c r="AD64" s="15" t="str">
        <f>SUM(AD63:AD63)</f>
        <v>0</v>
      </c>
      <c r="AE64" s="15" t="str">
        <f>SUM(AE63:AE63)</f>
        <v>0</v>
      </c>
      <c r="AF64" s="19" t="str">
        <f>SUM(AF63:AF63)</f>
        <v>0</v>
      </c>
      <c r="AG64" s="19" t="str">
        <f>SUM(AG63:AG63)</f>
        <v>0</v>
      </c>
      <c r="AH64" s="19" t="str">
        <f>SUM(AH63:AH63)</f>
        <v>0</v>
      </c>
      <c r="AI64" s="19" t="str">
        <f>SUM(AI63:AI63)</f>
        <v>0</v>
      </c>
      <c r="AJ64" s="19" t="str">
        <f>SUM(AJ63:AJ63)</f>
        <v>0</v>
      </c>
      <c r="AK64" s="19" t="str">
        <f>SUM(AK63:AK63)</f>
        <v>0</v>
      </c>
      <c r="AL64" s="21" t="str">
        <f>SUM(AL63:AL63)</f>
        <v>0</v>
      </c>
      <c r="AM64" s="19" t="str">
        <f>SUM(AM63:AM63)</f>
        <v>0</v>
      </c>
      <c r="AN64" s="19" t="str">
        <f>SUM(AN63:AN63)</f>
        <v>0</v>
      </c>
      <c r="AO64" s="19" t="str">
        <f>SUM(AO63:AO63)</f>
        <v>0</v>
      </c>
      <c r="AP64" s="19" t="str">
        <f>SUM(AP63:AP63)</f>
        <v>0</v>
      </c>
      <c r="AQ64" s="19" t="str">
        <f>SUM(AQ63:AQ63)</f>
        <v>0</v>
      </c>
      <c r="AR64" s="19" t="str">
        <f>SUM(AR63:AR63)</f>
        <v>0</v>
      </c>
      <c r="AS64" s="19" t="str">
        <f>SUM(AS63:AS63)</f>
        <v>0</v>
      </c>
      <c r="AT64" s="19" t="str">
        <f>SUM(AT63:AT63)</f>
        <v>0</v>
      </c>
      <c r="AU64" s="19" t="str">
        <f>SUM(AU63:AU63)</f>
        <v>0</v>
      </c>
      <c r="AV64" s="27"/>
      <c r="AW64" s="24"/>
      <c r="AX64" s="27"/>
      <c r="AY64" s="27"/>
    </row>
    <row r="65" spans="1:51" customHeight="1" ht="20">
      <c r="A65" s="33"/>
      <c r="B65" s="9"/>
      <c r="C65" s="11" t="s">
        <v>284</v>
      </c>
      <c r="D65" s="11"/>
      <c r="E65" s="33"/>
      <c r="F65" s="33"/>
      <c r="G65" s="33"/>
      <c r="H65" s="33"/>
      <c r="I65" s="18"/>
      <c r="J65" s="14"/>
      <c r="K65" s="18"/>
      <c r="L65" s="18"/>
      <c r="M65" s="20"/>
      <c r="N65" s="20"/>
      <c r="O65" s="20"/>
      <c r="P65" s="20"/>
      <c r="Q65" s="20"/>
      <c r="R65" s="20"/>
      <c r="S65" s="14"/>
      <c r="T65" s="14"/>
      <c r="U65" s="14"/>
      <c r="V65" s="14"/>
      <c r="W65" s="16"/>
      <c r="X65" s="16"/>
      <c r="Y65" s="16"/>
      <c r="Z65" s="16"/>
      <c r="AA65" s="16"/>
      <c r="AB65" s="20"/>
      <c r="AC65" s="16"/>
      <c r="AD65" s="16"/>
      <c r="AE65" s="16"/>
      <c r="AF65" s="20"/>
      <c r="AG65" s="20"/>
      <c r="AH65" s="20"/>
      <c r="AI65" s="20"/>
      <c r="AJ65" s="20"/>
      <c r="AK65" s="20"/>
      <c r="AL65" s="22"/>
      <c r="AM65" s="20"/>
      <c r="AN65" s="20"/>
      <c r="AO65" s="20"/>
      <c r="AP65" s="20"/>
      <c r="AQ65" s="20"/>
      <c r="AR65" s="20"/>
      <c r="AS65" s="20"/>
      <c r="AT65" s="20"/>
      <c r="AU65" s="20"/>
      <c r="AV65" s="28"/>
      <c r="AW65" s="25"/>
      <c r="AX65" s="28"/>
      <c r="AY65" s="28"/>
    </row>
    <row r="66" spans="1:51">
      <c r="A66" s="31">
        <v>38</v>
      </c>
      <c r="B66" s="7">
        <v>30037</v>
      </c>
      <c r="C66" s="7" t="s">
        <v>85</v>
      </c>
      <c r="D66" s="7" t="s">
        <v>22</v>
      </c>
      <c r="E66" s="31" t="s">
        <v>5</v>
      </c>
      <c r="F66" s="31" t="s">
        <v>4</v>
      </c>
      <c r="G66" s="31" t="s">
        <v>26</v>
      </c>
      <c r="H66" s="31" t="s">
        <v>2</v>
      </c>
      <c r="I66" s="34">
        <v>0.0</v>
      </c>
      <c r="J66" s="35">
        <v>21.0</v>
      </c>
      <c r="K66" s="34">
        <v>168.0</v>
      </c>
      <c r="L66" s="34">
        <v>0</v>
      </c>
      <c r="M66" s="36">
        <v>224397.38</v>
      </c>
      <c r="N66" s="36">
        <v>21000.0</v>
      </c>
      <c r="O66" s="36">
        <v>4712345.0</v>
      </c>
      <c r="P66" s="36">
        <v>300000.0</v>
      </c>
      <c r="Q66" s="36">
        <v>0</v>
      </c>
      <c r="R66" s="36">
        <v>5012345.0</v>
      </c>
      <c r="S66" s="35">
        <v>0</v>
      </c>
      <c r="T66" s="35">
        <v>0</v>
      </c>
      <c r="U66" s="35">
        <v>0</v>
      </c>
      <c r="V66" s="35">
        <v>0</v>
      </c>
      <c r="W66" s="37" t="str">
        <f>IF(S66="",0,S66*1.5)</f>
        <v>0</v>
      </c>
      <c r="X66" s="37" t="str">
        <f>IF(T66="",0,T66*2)</f>
        <v>0</v>
      </c>
      <c r="Y66" s="37" t="str">
        <f>IF(U66="",0,U66*3)</f>
        <v>0</v>
      </c>
      <c r="Z66" s="37" t="str">
        <f>IF(V66="",0,V66*4)</f>
        <v>0</v>
      </c>
      <c r="AA66" s="37" t="str">
        <f>SUM(W66:Z66)</f>
        <v>0</v>
      </c>
      <c r="AB66" s="36" t="str">
        <f>IF(N66="",0,N66*AA66)</f>
        <v>0</v>
      </c>
      <c r="AC66" s="37">
        <v>0</v>
      </c>
      <c r="AD66" s="37">
        <v>0</v>
      </c>
      <c r="AE66" s="37" t="str">
        <f>AB66+AD66</f>
        <v>0</v>
      </c>
      <c r="AF66" s="36">
        <v>0</v>
      </c>
      <c r="AG66" s="36">
        <v>300000.0</v>
      </c>
      <c r="AH66" s="36">
        <v>75185.18</v>
      </c>
      <c r="AI66" s="36">
        <v>37592.59</v>
      </c>
      <c r="AJ66" s="36">
        <v>37592.58</v>
      </c>
      <c r="AK66" s="36" t="str">
        <f>SUM(AH66:AJ66)</f>
        <v>0</v>
      </c>
      <c r="AL66" s="38">
        <v>0</v>
      </c>
      <c r="AM66" s="36" t="str">
        <f>AK66+AL66+AQ66+AR66+AS66+AT66+AU66</f>
        <v>0</v>
      </c>
      <c r="AN66" s="36" t="str">
        <f>AG66+AE66+AF66</f>
        <v>0</v>
      </c>
      <c r="AO66" s="36" t="str">
        <f>AN66-AM66</f>
        <v>0</v>
      </c>
      <c r="AP66" s="36" t="str">
        <f>AO66</f>
        <v>0</v>
      </c>
      <c r="AQ66" s="36">
        <v>0</v>
      </c>
      <c r="AR66" s="36">
        <v>0</v>
      </c>
      <c r="AS66" s="36">
        <v>0</v>
      </c>
      <c r="AT66" s="36">
        <v>0</v>
      </c>
      <c r="AU66" s="36">
        <v>0</v>
      </c>
      <c r="AV66" s="26" t="s">
        <v>83</v>
      </c>
      <c r="AW66" s="23" t="s">
        <v>84</v>
      </c>
      <c r="AX66" s="26" t="s">
        <v>83</v>
      </c>
      <c r="AY66" s="26"/>
    </row>
    <row r="67" spans="1:51">
      <c r="A67" s="31">
        <v>39</v>
      </c>
      <c r="B67" s="7">
        <v>41166</v>
      </c>
      <c r="C67" s="7" t="s">
        <v>82</v>
      </c>
      <c r="D67" s="7" t="s">
        <v>18</v>
      </c>
      <c r="E67" s="31" t="s">
        <v>5</v>
      </c>
      <c r="F67" s="31" t="s">
        <v>4</v>
      </c>
      <c r="G67" s="31" t="s">
        <v>70</v>
      </c>
      <c r="H67" s="31" t="s">
        <v>2</v>
      </c>
      <c r="I67" s="34">
        <v>0.0</v>
      </c>
      <c r="J67" s="35">
        <v>21.0</v>
      </c>
      <c r="K67" s="34">
        <v>168.0</v>
      </c>
      <c r="L67" s="34">
        <v>0</v>
      </c>
      <c r="M67" s="36">
        <v>247728.38</v>
      </c>
      <c r="N67" s="36">
        <v>25000.0</v>
      </c>
      <c r="O67" s="36">
        <v>5202296.0</v>
      </c>
      <c r="P67" s="36">
        <v>700000.0</v>
      </c>
      <c r="Q67" s="36">
        <v>0</v>
      </c>
      <c r="R67" s="36">
        <v>5902296.0</v>
      </c>
      <c r="S67" s="35">
        <v>0</v>
      </c>
      <c r="T67" s="35">
        <v>0</v>
      </c>
      <c r="U67" s="35">
        <v>0</v>
      </c>
      <c r="V67" s="35">
        <v>0</v>
      </c>
      <c r="W67" s="37" t="str">
        <f>IF(S67="",0,S67*1.5)</f>
        <v>0</v>
      </c>
      <c r="X67" s="37" t="str">
        <f>IF(T67="",0,T67*2)</f>
        <v>0</v>
      </c>
      <c r="Y67" s="37" t="str">
        <f>IF(U67="",0,U67*3)</f>
        <v>0</v>
      </c>
      <c r="Z67" s="37" t="str">
        <f>IF(V67="",0,V67*4)</f>
        <v>0</v>
      </c>
      <c r="AA67" s="37" t="str">
        <f>SUM(W67:Z67)</f>
        <v>0</v>
      </c>
      <c r="AB67" s="36" t="str">
        <f>IF(N67="",0,N67*AA67)</f>
        <v>0</v>
      </c>
      <c r="AC67" s="37">
        <v>0</v>
      </c>
      <c r="AD67" s="37">
        <v>0</v>
      </c>
      <c r="AE67" s="37" t="str">
        <f>AB67+AD67</f>
        <v>0</v>
      </c>
      <c r="AF67" s="36">
        <v>0</v>
      </c>
      <c r="AG67" s="36">
        <v>700000.0</v>
      </c>
      <c r="AH67" s="36">
        <v>88534.44</v>
      </c>
      <c r="AI67" s="36">
        <v>44267.22</v>
      </c>
      <c r="AJ67" s="36">
        <v>44267.22</v>
      </c>
      <c r="AK67" s="36" t="str">
        <f>SUM(AH67:AJ67)</f>
        <v>0</v>
      </c>
      <c r="AL67" s="38">
        <v>0</v>
      </c>
      <c r="AM67" s="36" t="str">
        <f>AK67+AL67+AQ67+AR67+AS67+AT67+AU67</f>
        <v>0</v>
      </c>
      <c r="AN67" s="36" t="str">
        <f>AG67+AE67+AF67</f>
        <v>0</v>
      </c>
      <c r="AO67" s="36" t="str">
        <f>AN67-AM67</f>
        <v>0</v>
      </c>
      <c r="AP67" s="36" t="str">
        <f>AO67</f>
        <v>0</v>
      </c>
      <c r="AQ67" s="36">
        <v>0</v>
      </c>
      <c r="AR67" s="36">
        <v>0</v>
      </c>
      <c r="AS67" s="36">
        <v>0</v>
      </c>
      <c r="AT67" s="36">
        <v>0</v>
      </c>
      <c r="AU67" s="36">
        <v>0</v>
      </c>
      <c r="AV67" s="26" t="s">
        <v>80</v>
      </c>
      <c r="AW67" s="23" t="s">
        <v>81</v>
      </c>
      <c r="AX67" s="26" t="s">
        <v>80</v>
      </c>
      <c r="AY67" s="26"/>
    </row>
    <row r="68" spans="1:51">
      <c r="A68" s="31">
        <v>40</v>
      </c>
      <c r="B68" s="7">
        <v>30028</v>
      </c>
      <c r="C68" s="7" t="s">
        <v>79</v>
      </c>
      <c r="D68" s="7" t="s">
        <v>10</v>
      </c>
      <c r="E68" s="31" t="s">
        <v>5</v>
      </c>
      <c r="F68" s="31" t="s">
        <v>4</v>
      </c>
      <c r="G68" s="31" t="s">
        <v>78</v>
      </c>
      <c r="H68" s="31" t="s">
        <v>2</v>
      </c>
      <c r="I68" s="34">
        <v>0.0</v>
      </c>
      <c r="J68" s="35">
        <v>21.0</v>
      </c>
      <c r="K68" s="34">
        <v>168.0</v>
      </c>
      <c r="L68" s="34">
        <v>0</v>
      </c>
      <c r="M68" s="36">
        <v>227339.67</v>
      </c>
      <c r="N68" s="36">
        <v>21000.0</v>
      </c>
      <c r="O68" s="36">
        <v>4774133.0</v>
      </c>
      <c r="P68" s="36">
        <v>0</v>
      </c>
      <c r="Q68" s="36">
        <v>0</v>
      </c>
      <c r="R68" s="36">
        <v>4774133.0</v>
      </c>
      <c r="S68" s="35">
        <v>0</v>
      </c>
      <c r="T68" s="35">
        <v>0</v>
      </c>
      <c r="U68" s="35">
        <v>0</v>
      </c>
      <c r="V68" s="35">
        <v>0</v>
      </c>
      <c r="W68" s="37" t="str">
        <f>IF(S68="",0,S68*1.5)</f>
        <v>0</v>
      </c>
      <c r="X68" s="37" t="str">
        <f>IF(T68="",0,T68*2)</f>
        <v>0</v>
      </c>
      <c r="Y68" s="37" t="str">
        <f>IF(U68="",0,U68*3)</f>
        <v>0</v>
      </c>
      <c r="Z68" s="37" t="str">
        <f>IF(V68="",0,V68*4)</f>
        <v>0</v>
      </c>
      <c r="AA68" s="37" t="str">
        <f>SUM(W68:Z68)</f>
        <v>0</v>
      </c>
      <c r="AB68" s="36" t="str">
        <f>IF(N68="",0,N68*AA68)</f>
        <v>0</v>
      </c>
      <c r="AC68" s="37">
        <v>0</v>
      </c>
      <c r="AD68" s="37">
        <v>0</v>
      </c>
      <c r="AE68" s="37" t="str">
        <f>AB68+AD68</f>
        <v>0</v>
      </c>
      <c r="AF68" s="36">
        <v>0</v>
      </c>
      <c r="AG68" s="36">
        <v>0</v>
      </c>
      <c r="AH68" s="36">
        <v>71612.0</v>
      </c>
      <c r="AI68" s="36">
        <v>35806.0</v>
      </c>
      <c r="AJ68" s="36">
        <v>35805.99</v>
      </c>
      <c r="AK68" s="36" t="str">
        <f>SUM(AH68:AJ68)</f>
        <v>0</v>
      </c>
      <c r="AL68" s="38">
        <v>0</v>
      </c>
      <c r="AM68" s="36" t="str">
        <f>AK68+AL68+AQ68+AR68+AS68+AT68+AU68</f>
        <v>0</v>
      </c>
      <c r="AN68" s="36" t="str">
        <f>AG68+AE68+AF68</f>
        <v>0</v>
      </c>
      <c r="AO68" s="36" t="str">
        <f>AN68-AM68</f>
        <v>0</v>
      </c>
      <c r="AP68" s="36" t="str">
        <f>AO68</f>
        <v>0</v>
      </c>
      <c r="AQ68" s="36">
        <v>0</v>
      </c>
      <c r="AR68" s="36">
        <v>0</v>
      </c>
      <c r="AS68" s="36">
        <v>0</v>
      </c>
      <c r="AT68" s="36">
        <v>0</v>
      </c>
      <c r="AU68" s="36">
        <v>0</v>
      </c>
      <c r="AV68" s="26" t="s">
        <v>76</v>
      </c>
      <c r="AW68" s="23" t="s">
        <v>77</v>
      </c>
      <c r="AX68" s="26" t="s">
        <v>76</v>
      </c>
      <c r="AY68" s="26"/>
    </row>
    <row r="69" spans="1:51">
      <c r="A69" s="31">
        <v>41</v>
      </c>
      <c r="B69" s="7">
        <v>41738</v>
      </c>
      <c r="C69" s="7" t="s">
        <v>75</v>
      </c>
      <c r="D69" s="7" t="s">
        <v>18</v>
      </c>
      <c r="E69" s="31" t="s">
        <v>5</v>
      </c>
      <c r="F69" s="31" t="s">
        <v>4</v>
      </c>
      <c r="G69" s="31" t="s">
        <v>14</v>
      </c>
      <c r="H69" s="31" t="s">
        <v>2</v>
      </c>
      <c r="I69" s="34">
        <v>0.0</v>
      </c>
      <c r="J69" s="35">
        <v>21.0</v>
      </c>
      <c r="K69" s="34">
        <v>168.0</v>
      </c>
      <c r="L69" s="34">
        <v>0</v>
      </c>
      <c r="M69" s="36">
        <v>307475.38</v>
      </c>
      <c r="N69" s="36">
        <v>21000.0</v>
      </c>
      <c r="O69" s="36">
        <v>6456983.0</v>
      </c>
      <c r="P69" s="36">
        <v>700000.0</v>
      </c>
      <c r="Q69" s="36">
        <v>500000.0</v>
      </c>
      <c r="R69" s="36">
        <v>7656983.0</v>
      </c>
      <c r="S69" s="35">
        <v>0</v>
      </c>
      <c r="T69" s="35">
        <v>0</v>
      </c>
      <c r="U69" s="35">
        <v>0</v>
      </c>
      <c r="V69" s="35">
        <v>0</v>
      </c>
      <c r="W69" s="37" t="str">
        <f>IF(S69="",0,S69*1.5)</f>
        <v>0</v>
      </c>
      <c r="X69" s="37" t="str">
        <f>IF(T69="",0,T69*2)</f>
        <v>0</v>
      </c>
      <c r="Y69" s="37" t="str">
        <f>IF(U69="",0,U69*3)</f>
        <v>0</v>
      </c>
      <c r="Z69" s="37" t="str">
        <f>IF(V69="",0,V69*4)</f>
        <v>0</v>
      </c>
      <c r="AA69" s="37" t="str">
        <f>SUM(W69:Z69)</f>
        <v>0</v>
      </c>
      <c r="AB69" s="36" t="str">
        <f>IF(N69="",0,N69*AA69)</f>
        <v>0</v>
      </c>
      <c r="AC69" s="37">
        <v>0</v>
      </c>
      <c r="AD69" s="37">
        <v>0</v>
      </c>
      <c r="AE69" s="37" t="str">
        <f>AB69+AD69</f>
        <v>0</v>
      </c>
      <c r="AF69" s="36">
        <v>0</v>
      </c>
      <c r="AG69" s="36">
        <v>1200000.0</v>
      </c>
      <c r="AH69" s="36">
        <v>114854.75</v>
      </c>
      <c r="AI69" s="36">
        <v>57427.37</v>
      </c>
      <c r="AJ69" s="36">
        <v>57427.37</v>
      </c>
      <c r="AK69" s="36" t="str">
        <f>SUM(AH69:AJ69)</f>
        <v>0</v>
      </c>
      <c r="AL69" s="38">
        <v>0</v>
      </c>
      <c r="AM69" s="36" t="str">
        <f>AK69+AL69+AQ69+AR69+AS69+AT69+AU69</f>
        <v>0</v>
      </c>
      <c r="AN69" s="36" t="str">
        <f>AG69+AE69+AF69</f>
        <v>0</v>
      </c>
      <c r="AO69" s="36" t="str">
        <f>AN69-AM69</f>
        <v>0</v>
      </c>
      <c r="AP69" s="36" t="str">
        <f>AO69</f>
        <v>0</v>
      </c>
      <c r="AQ69" s="36">
        <v>0</v>
      </c>
      <c r="AR69" s="36">
        <v>0</v>
      </c>
      <c r="AS69" s="36">
        <v>0</v>
      </c>
      <c r="AT69" s="36">
        <v>0</v>
      </c>
      <c r="AU69" s="36">
        <v>0</v>
      </c>
      <c r="AV69" s="26" t="s">
        <v>73</v>
      </c>
      <c r="AW69" s="23" t="s">
        <v>74</v>
      </c>
      <c r="AX69" s="26" t="s">
        <v>73</v>
      </c>
      <c r="AY69" s="26"/>
    </row>
    <row r="70" spans="1:51">
      <c r="A70" s="31">
        <v>42</v>
      </c>
      <c r="B70" s="7">
        <v>30073</v>
      </c>
      <c r="C70" s="7" t="s">
        <v>72</v>
      </c>
      <c r="D70" s="7" t="s">
        <v>71</v>
      </c>
      <c r="E70" s="31" t="s">
        <v>5</v>
      </c>
      <c r="F70" s="31" t="s">
        <v>4</v>
      </c>
      <c r="G70" s="31" t="s">
        <v>70</v>
      </c>
      <c r="H70" s="31" t="s">
        <v>2</v>
      </c>
      <c r="I70" s="34">
        <v>0.0</v>
      </c>
      <c r="J70" s="35">
        <v>21.0</v>
      </c>
      <c r="K70" s="34">
        <v>168.0</v>
      </c>
      <c r="L70" s="34">
        <v>0</v>
      </c>
      <c r="M70" s="36">
        <v>245699.43</v>
      </c>
      <c r="N70" s="36">
        <v>24000.0</v>
      </c>
      <c r="O70" s="36">
        <v>5159688.0</v>
      </c>
      <c r="P70" s="36">
        <v>400000.0</v>
      </c>
      <c r="Q70" s="36">
        <v>0</v>
      </c>
      <c r="R70" s="36">
        <v>5559688.0</v>
      </c>
      <c r="S70" s="35">
        <v>0</v>
      </c>
      <c r="T70" s="35">
        <v>0</v>
      </c>
      <c r="U70" s="35">
        <v>0</v>
      </c>
      <c r="V70" s="35">
        <v>0</v>
      </c>
      <c r="W70" s="37" t="str">
        <f>IF(S70="",0,S70*1.5)</f>
        <v>0</v>
      </c>
      <c r="X70" s="37" t="str">
        <f>IF(T70="",0,T70*2)</f>
        <v>0</v>
      </c>
      <c r="Y70" s="37" t="str">
        <f>IF(U70="",0,U70*3)</f>
        <v>0</v>
      </c>
      <c r="Z70" s="37" t="str">
        <f>IF(V70="",0,V70*4)</f>
        <v>0</v>
      </c>
      <c r="AA70" s="37" t="str">
        <f>SUM(W70:Z70)</f>
        <v>0</v>
      </c>
      <c r="AB70" s="36" t="str">
        <f>IF(N70="",0,N70*AA70)</f>
        <v>0</v>
      </c>
      <c r="AC70" s="37">
        <v>0</v>
      </c>
      <c r="AD70" s="37">
        <v>0</v>
      </c>
      <c r="AE70" s="37" t="str">
        <f>AB70+AD70</f>
        <v>0</v>
      </c>
      <c r="AF70" s="36">
        <v>0</v>
      </c>
      <c r="AG70" s="36">
        <v>400000.0</v>
      </c>
      <c r="AH70" s="36">
        <v>83395.32</v>
      </c>
      <c r="AI70" s="36">
        <v>41697.66</v>
      </c>
      <c r="AJ70" s="36">
        <v>41697.66</v>
      </c>
      <c r="AK70" s="36" t="str">
        <f>SUM(AH70:AJ70)</f>
        <v>0</v>
      </c>
      <c r="AL70" s="38">
        <v>0</v>
      </c>
      <c r="AM70" s="36" t="str">
        <f>AK70+AL70+AQ70+AR70+AS70+AT70+AU70</f>
        <v>0</v>
      </c>
      <c r="AN70" s="36" t="str">
        <f>AG70+AE70+AF70</f>
        <v>0</v>
      </c>
      <c r="AO70" s="36" t="str">
        <f>AN70-AM70</f>
        <v>0</v>
      </c>
      <c r="AP70" s="36" t="str">
        <f>AO70</f>
        <v>0</v>
      </c>
      <c r="AQ70" s="36">
        <v>0</v>
      </c>
      <c r="AR70" s="36">
        <v>0</v>
      </c>
      <c r="AS70" s="36">
        <v>0</v>
      </c>
      <c r="AT70" s="36">
        <v>0</v>
      </c>
      <c r="AU70" s="36">
        <v>0</v>
      </c>
      <c r="AV70" s="26" t="s">
        <v>68</v>
      </c>
      <c r="AW70" s="23" t="s">
        <v>69</v>
      </c>
      <c r="AX70" s="26" t="s">
        <v>68</v>
      </c>
      <c r="AY70" s="26"/>
    </row>
    <row r="71" spans="1:51">
      <c r="A71" s="31">
        <v>43</v>
      </c>
      <c r="B71" s="7">
        <v>30099</v>
      </c>
      <c r="C71" s="7" t="s">
        <v>67</v>
      </c>
      <c r="D71" s="7" t="s">
        <v>22</v>
      </c>
      <c r="E71" s="31" t="s">
        <v>5</v>
      </c>
      <c r="F71" s="31" t="s">
        <v>4</v>
      </c>
      <c r="G71" s="31" t="s">
        <v>26</v>
      </c>
      <c r="H71" s="31" t="s">
        <v>2</v>
      </c>
      <c r="I71" s="34">
        <v>0.0</v>
      </c>
      <c r="J71" s="35">
        <v>21.0</v>
      </c>
      <c r="K71" s="34">
        <v>168.0</v>
      </c>
      <c r="L71" s="34">
        <v>0</v>
      </c>
      <c r="M71" s="36">
        <v>221799.86</v>
      </c>
      <c r="N71" s="36">
        <v>21000.0</v>
      </c>
      <c r="O71" s="36">
        <v>4657797.0</v>
      </c>
      <c r="P71" s="36">
        <v>300000.0</v>
      </c>
      <c r="Q71" s="36">
        <v>0</v>
      </c>
      <c r="R71" s="36">
        <v>4957797.0</v>
      </c>
      <c r="S71" s="35">
        <v>0</v>
      </c>
      <c r="T71" s="35">
        <v>0</v>
      </c>
      <c r="U71" s="35">
        <v>0</v>
      </c>
      <c r="V71" s="35">
        <v>0</v>
      </c>
      <c r="W71" s="37" t="str">
        <f>IF(S71="",0,S71*1.5)</f>
        <v>0</v>
      </c>
      <c r="X71" s="37" t="str">
        <f>IF(T71="",0,T71*2)</f>
        <v>0</v>
      </c>
      <c r="Y71" s="37" t="str">
        <f>IF(U71="",0,U71*3)</f>
        <v>0</v>
      </c>
      <c r="Z71" s="37" t="str">
        <f>IF(V71="",0,V71*4)</f>
        <v>0</v>
      </c>
      <c r="AA71" s="37" t="str">
        <f>SUM(W71:Z71)</f>
        <v>0</v>
      </c>
      <c r="AB71" s="36" t="str">
        <f>IF(N71="",0,N71*AA71)</f>
        <v>0</v>
      </c>
      <c r="AC71" s="37">
        <v>0</v>
      </c>
      <c r="AD71" s="37">
        <v>0</v>
      </c>
      <c r="AE71" s="37" t="str">
        <f>AB71+AD71</f>
        <v>0</v>
      </c>
      <c r="AF71" s="36">
        <v>0</v>
      </c>
      <c r="AG71" s="36">
        <v>300000.0</v>
      </c>
      <c r="AH71" s="36">
        <v>74366.96</v>
      </c>
      <c r="AI71" s="36">
        <v>37183.48</v>
      </c>
      <c r="AJ71" s="36">
        <v>37183.47</v>
      </c>
      <c r="AK71" s="36" t="str">
        <f>SUM(AH71:AJ71)</f>
        <v>0</v>
      </c>
      <c r="AL71" s="38">
        <v>0</v>
      </c>
      <c r="AM71" s="36" t="str">
        <f>AK71+AL71+AQ71+AR71+AS71+AT71+AU71</f>
        <v>0</v>
      </c>
      <c r="AN71" s="36" t="str">
        <f>AG71+AE71+AF71</f>
        <v>0</v>
      </c>
      <c r="AO71" s="36" t="str">
        <f>AN71-AM71</f>
        <v>0</v>
      </c>
      <c r="AP71" s="36" t="str">
        <f>AO71</f>
        <v>0</v>
      </c>
      <c r="AQ71" s="36">
        <v>0</v>
      </c>
      <c r="AR71" s="36">
        <v>0</v>
      </c>
      <c r="AS71" s="36">
        <v>0</v>
      </c>
      <c r="AT71" s="36">
        <v>0</v>
      </c>
      <c r="AU71" s="36">
        <v>0</v>
      </c>
      <c r="AV71" s="26" t="s">
        <v>65</v>
      </c>
      <c r="AW71" s="23" t="s">
        <v>66</v>
      </c>
      <c r="AX71" s="26" t="s">
        <v>65</v>
      </c>
      <c r="AY71" s="26"/>
    </row>
    <row r="72" spans="1:51">
      <c r="A72" s="31">
        <v>44</v>
      </c>
      <c r="B72" s="7">
        <v>30058</v>
      </c>
      <c r="C72" s="7" t="s">
        <v>64</v>
      </c>
      <c r="D72" s="7" t="s">
        <v>45</v>
      </c>
      <c r="E72" s="31" t="s">
        <v>5</v>
      </c>
      <c r="F72" s="31" t="s">
        <v>4</v>
      </c>
      <c r="G72" s="31" t="s">
        <v>63</v>
      </c>
      <c r="H72" s="31" t="s">
        <v>2</v>
      </c>
      <c r="I72" s="34">
        <v>0.0</v>
      </c>
      <c r="J72" s="35">
        <v>21.0</v>
      </c>
      <c r="K72" s="34">
        <v>168.0</v>
      </c>
      <c r="L72" s="34">
        <v>0</v>
      </c>
      <c r="M72" s="36">
        <v>295968.76</v>
      </c>
      <c r="N72" s="36">
        <v>28000.0</v>
      </c>
      <c r="O72" s="36">
        <v>6215344.0</v>
      </c>
      <c r="P72" s="36">
        <v>1000000.0</v>
      </c>
      <c r="Q72" s="36">
        <v>200000.0</v>
      </c>
      <c r="R72" s="36">
        <v>7415344.0</v>
      </c>
      <c r="S72" s="35">
        <v>0</v>
      </c>
      <c r="T72" s="35">
        <v>0</v>
      </c>
      <c r="U72" s="35">
        <v>0</v>
      </c>
      <c r="V72" s="35">
        <v>0</v>
      </c>
      <c r="W72" s="37" t="str">
        <f>IF(S72="",0,S72*1.5)</f>
        <v>0</v>
      </c>
      <c r="X72" s="37" t="str">
        <f>IF(T72="",0,T72*2)</f>
        <v>0</v>
      </c>
      <c r="Y72" s="37" t="str">
        <f>IF(U72="",0,U72*3)</f>
        <v>0</v>
      </c>
      <c r="Z72" s="37" t="str">
        <f>IF(V72="",0,V72*4)</f>
        <v>0</v>
      </c>
      <c r="AA72" s="37" t="str">
        <f>SUM(W72:Z72)</f>
        <v>0</v>
      </c>
      <c r="AB72" s="36" t="str">
        <f>IF(N72="",0,N72*AA72)</f>
        <v>0</v>
      </c>
      <c r="AC72" s="37">
        <v>0</v>
      </c>
      <c r="AD72" s="37">
        <v>0</v>
      </c>
      <c r="AE72" s="37" t="str">
        <f>AB72+AD72</f>
        <v>0</v>
      </c>
      <c r="AF72" s="36">
        <v>0</v>
      </c>
      <c r="AG72" s="36">
        <v>1200000.0</v>
      </c>
      <c r="AH72" s="36">
        <v>111230.16</v>
      </c>
      <c r="AI72" s="36">
        <v>55615.08</v>
      </c>
      <c r="AJ72" s="36">
        <v>55615.08</v>
      </c>
      <c r="AK72" s="36" t="str">
        <f>SUM(AH72:AJ72)</f>
        <v>0</v>
      </c>
      <c r="AL72" s="38">
        <v>0</v>
      </c>
      <c r="AM72" s="36" t="str">
        <f>AK72+AL72+AQ72+AR72+AS72+AT72+AU72</f>
        <v>0</v>
      </c>
      <c r="AN72" s="36" t="str">
        <f>AG72+AE72+AF72</f>
        <v>0</v>
      </c>
      <c r="AO72" s="36" t="str">
        <f>AN72-AM72</f>
        <v>0</v>
      </c>
      <c r="AP72" s="36" t="str">
        <f>AO72</f>
        <v>0</v>
      </c>
      <c r="AQ72" s="36">
        <v>0</v>
      </c>
      <c r="AR72" s="36">
        <v>0</v>
      </c>
      <c r="AS72" s="36">
        <v>0</v>
      </c>
      <c r="AT72" s="36">
        <v>0</v>
      </c>
      <c r="AU72" s="36">
        <v>0</v>
      </c>
      <c r="AV72" s="26" t="s">
        <v>61</v>
      </c>
      <c r="AW72" s="23" t="s">
        <v>62</v>
      </c>
      <c r="AX72" s="26" t="s">
        <v>61</v>
      </c>
      <c r="AY72" s="26"/>
    </row>
    <row r="73" spans="1:51" customHeight="1" ht="22">
      <c r="A73" s="32"/>
      <c r="B73" s="8"/>
      <c r="C73" s="10" t="s">
        <v>275</v>
      </c>
      <c r="D73" s="10"/>
      <c r="E73" s="32"/>
      <c r="F73" s="32"/>
      <c r="G73" s="32"/>
      <c r="H73" s="32"/>
      <c r="I73" s="17"/>
      <c r="J73" s="13" t="str">
        <f>SUM(J66:J72)</f>
        <v>0</v>
      </c>
      <c r="K73" s="17" t="str">
        <f>SUM(K66:K72)</f>
        <v>0</v>
      </c>
      <c r="L73" s="17" t="str">
        <f>SUM(L66:L72)</f>
        <v>0</v>
      </c>
      <c r="M73" s="19" t="str">
        <f>SUM(M66:M72)</f>
        <v>0</v>
      </c>
      <c r="N73" s="19" t="str">
        <f>SUM(N66:N72)</f>
        <v>0</v>
      </c>
      <c r="O73" s="19" t="str">
        <f>SUM(O66:O72)</f>
        <v>0</v>
      </c>
      <c r="P73" s="19" t="str">
        <f>SUM(P66:P72)</f>
        <v>0</v>
      </c>
      <c r="Q73" s="19" t="str">
        <f>SUM(Q66:Q72)</f>
        <v>0</v>
      </c>
      <c r="R73" s="19" t="str">
        <f>SUM(R66:R72)</f>
        <v>0</v>
      </c>
      <c r="S73" s="13" t="str">
        <f>SUM(S66:S72)</f>
        <v>0</v>
      </c>
      <c r="T73" s="13" t="str">
        <f>SUM(T66:T72)</f>
        <v>0</v>
      </c>
      <c r="U73" s="13" t="str">
        <f>SUM(U66:U72)</f>
        <v>0</v>
      </c>
      <c r="V73" s="13" t="str">
        <f>SUM(V66:V72)</f>
        <v>0</v>
      </c>
      <c r="W73" s="15" t="str">
        <f>SUM(W66:W72)</f>
        <v>0</v>
      </c>
      <c r="X73" s="15" t="str">
        <f>SUM(X66:X72)</f>
        <v>0</v>
      </c>
      <c r="Y73" s="15" t="str">
        <f>SUM(Y66:Y72)</f>
        <v>0</v>
      </c>
      <c r="Z73" s="15" t="str">
        <f>SUM(Z66:Z72)</f>
        <v>0</v>
      </c>
      <c r="AA73" s="15" t="str">
        <f>SUM(AA66:AA72)</f>
        <v>0</v>
      </c>
      <c r="AB73" s="19" t="str">
        <f>SUM(AB66:AB72)</f>
        <v>0</v>
      </c>
      <c r="AC73" s="15" t="str">
        <f>SUM(AC66:AC72)</f>
        <v>0</v>
      </c>
      <c r="AD73" s="15" t="str">
        <f>SUM(AD66:AD72)</f>
        <v>0</v>
      </c>
      <c r="AE73" s="15" t="str">
        <f>SUM(AE66:AE72)</f>
        <v>0</v>
      </c>
      <c r="AF73" s="19" t="str">
        <f>SUM(AF66:AF72)</f>
        <v>0</v>
      </c>
      <c r="AG73" s="19" t="str">
        <f>SUM(AG66:AG72)</f>
        <v>0</v>
      </c>
      <c r="AH73" s="19" t="str">
        <f>SUM(AH66:AH72)</f>
        <v>0</v>
      </c>
      <c r="AI73" s="19" t="str">
        <f>SUM(AI66:AI72)</f>
        <v>0</v>
      </c>
      <c r="AJ73" s="19" t="str">
        <f>SUM(AJ66:AJ72)</f>
        <v>0</v>
      </c>
      <c r="AK73" s="19" t="str">
        <f>SUM(AK66:AK72)</f>
        <v>0</v>
      </c>
      <c r="AL73" s="21" t="str">
        <f>SUM(AL66:AL72)</f>
        <v>0</v>
      </c>
      <c r="AM73" s="19" t="str">
        <f>SUM(AM66:AM72)</f>
        <v>0</v>
      </c>
      <c r="AN73" s="19" t="str">
        <f>SUM(AN66:AN72)</f>
        <v>0</v>
      </c>
      <c r="AO73" s="19" t="str">
        <f>SUM(AO66:AO72)</f>
        <v>0</v>
      </c>
      <c r="AP73" s="19" t="str">
        <f>SUM(AP66:AP72)</f>
        <v>0</v>
      </c>
      <c r="AQ73" s="19" t="str">
        <f>SUM(AQ66:AQ72)</f>
        <v>0</v>
      </c>
      <c r="AR73" s="19" t="str">
        <f>SUM(AR66:AR72)</f>
        <v>0</v>
      </c>
      <c r="AS73" s="19" t="str">
        <f>SUM(AS66:AS72)</f>
        <v>0</v>
      </c>
      <c r="AT73" s="19" t="str">
        <f>SUM(AT66:AT72)</f>
        <v>0</v>
      </c>
      <c r="AU73" s="19" t="str">
        <f>SUM(AU66:AU72)</f>
        <v>0</v>
      </c>
      <c r="AV73" s="27"/>
      <c r="AW73" s="24"/>
      <c r="AX73" s="27"/>
      <c r="AY73" s="27"/>
    </row>
    <row r="74" spans="1:51" customHeight="1" ht="20">
      <c r="A74" s="33"/>
      <c r="B74" s="9"/>
      <c r="C74" s="11" t="s">
        <v>285</v>
      </c>
      <c r="D74" s="11"/>
      <c r="E74" s="33"/>
      <c r="F74" s="33"/>
      <c r="G74" s="33"/>
      <c r="H74" s="33"/>
      <c r="I74" s="18"/>
      <c r="J74" s="14"/>
      <c r="K74" s="18"/>
      <c r="L74" s="18"/>
      <c r="M74" s="20"/>
      <c r="N74" s="20"/>
      <c r="O74" s="20"/>
      <c r="P74" s="20"/>
      <c r="Q74" s="20"/>
      <c r="R74" s="20"/>
      <c r="S74" s="14"/>
      <c r="T74" s="14"/>
      <c r="U74" s="14"/>
      <c r="V74" s="14"/>
      <c r="W74" s="16"/>
      <c r="X74" s="16"/>
      <c r="Y74" s="16"/>
      <c r="Z74" s="16"/>
      <c r="AA74" s="16"/>
      <c r="AB74" s="20"/>
      <c r="AC74" s="16"/>
      <c r="AD74" s="16"/>
      <c r="AE74" s="16"/>
      <c r="AF74" s="20"/>
      <c r="AG74" s="20"/>
      <c r="AH74" s="20"/>
      <c r="AI74" s="20"/>
      <c r="AJ74" s="20"/>
      <c r="AK74" s="20"/>
      <c r="AL74" s="22"/>
      <c r="AM74" s="20"/>
      <c r="AN74" s="20"/>
      <c r="AO74" s="20"/>
      <c r="AP74" s="20"/>
      <c r="AQ74" s="20"/>
      <c r="AR74" s="20"/>
      <c r="AS74" s="20"/>
      <c r="AT74" s="20"/>
      <c r="AU74" s="20"/>
      <c r="AV74" s="28"/>
      <c r="AW74" s="25"/>
      <c r="AX74" s="28"/>
      <c r="AY74" s="28"/>
    </row>
    <row r="75" spans="1:51">
      <c r="A75" s="31">
        <v>45</v>
      </c>
      <c r="B75" s="7">
        <v>30056</v>
      </c>
      <c r="C75" s="7" t="s">
        <v>60</v>
      </c>
      <c r="D75" s="7" t="s">
        <v>59</v>
      </c>
      <c r="E75" s="31" t="s">
        <v>5</v>
      </c>
      <c r="F75" s="31" t="s">
        <v>4</v>
      </c>
      <c r="G75" s="31" t="s">
        <v>3</v>
      </c>
      <c r="H75" s="31" t="s">
        <v>2</v>
      </c>
      <c r="I75" s="34">
        <v>0.0</v>
      </c>
      <c r="J75" s="35">
        <v>21.0</v>
      </c>
      <c r="K75" s="34">
        <v>168.0</v>
      </c>
      <c r="L75" s="34">
        <v>0</v>
      </c>
      <c r="M75" s="36">
        <v>286531.29</v>
      </c>
      <c r="N75" s="36">
        <v>27000.0</v>
      </c>
      <c r="O75" s="36">
        <v>6017157.0</v>
      </c>
      <c r="P75" s="36">
        <v>1000000.0</v>
      </c>
      <c r="Q75" s="36">
        <v>0</v>
      </c>
      <c r="R75" s="36">
        <v>7017157.0</v>
      </c>
      <c r="S75" s="35">
        <v>0</v>
      </c>
      <c r="T75" s="35">
        <v>0</v>
      </c>
      <c r="U75" s="35">
        <v>0</v>
      </c>
      <c r="V75" s="35">
        <v>0</v>
      </c>
      <c r="W75" s="37" t="str">
        <f>IF(S75="",0,S75*1.5)</f>
        <v>0</v>
      </c>
      <c r="X75" s="37" t="str">
        <f>IF(T75="",0,T75*2)</f>
        <v>0</v>
      </c>
      <c r="Y75" s="37" t="str">
        <f>IF(U75="",0,U75*3)</f>
        <v>0</v>
      </c>
      <c r="Z75" s="37" t="str">
        <f>IF(V75="",0,V75*4)</f>
        <v>0</v>
      </c>
      <c r="AA75" s="37" t="str">
        <f>SUM(W75:Z75)</f>
        <v>0</v>
      </c>
      <c r="AB75" s="36" t="str">
        <f>IF(N75="",0,N75*AA75)</f>
        <v>0</v>
      </c>
      <c r="AC75" s="37">
        <v>0</v>
      </c>
      <c r="AD75" s="37">
        <v>0</v>
      </c>
      <c r="AE75" s="37" t="str">
        <f>AB75+AD75</f>
        <v>0</v>
      </c>
      <c r="AF75" s="36">
        <v>0</v>
      </c>
      <c r="AG75" s="36">
        <v>1000000.0</v>
      </c>
      <c r="AH75" s="36">
        <v>105257.36</v>
      </c>
      <c r="AI75" s="36">
        <v>52628.68</v>
      </c>
      <c r="AJ75" s="36">
        <v>52628.67</v>
      </c>
      <c r="AK75" s="36" t="str">
        <f>SUM(AH75:AJ75)</f>
        <v>0</v>
      </c>
      <c r="AL75" s="38">
        <v>0</v>
      </c>
      <c r="AM75" s="36" t="str">
        <f>AK75+AL75+AQ75+AR75+AS75+AT75+AU75</f>
        <v>0</v>
      </c>
      <c r="AN75" s="36" t="str">
        <f>AG75+AE75+AF75</f>
        <v>0</v>
      </c>
      <c r="AO75" s="36" t="str">
        <f>AN75-AM75</f>
        <v>0</v>
      </c>
      <c r="AP75" s="36" t="str">
        <f>AO75</f>
        <v>0</v>
      </c>
      <c r="AQ75" s="36">
        <v>0</v>
      </c>
      <c r="AR75" s="36">
        <v>0</v>
      </c>
      <c r="AS75" s="36">
        <v>0</v>
      </c>
      <c r="AT75" s="36">
        <v>0</v>
      </c>
      <c r="AU75" s="36">
        <v>0</v>
      </c>
      <c r="AV75" s="26" t="s">
        <v>57</v>
      </c>
      <c r="AW75" s="23" t="s">
        <v>58</v>
      </c>
      <c r="AX75" s="26" t="s">
        <v>57</v>
      </c>
      <c r="AY75" s="26"/>
    </row>
    <row r="76" spans="1:51" customHeight="1" ht="22">
      <c r="A76" s="32"/>
      <c r="B76" s="8"/>
      <c r="C76" s="10" t="s">
        <v>275</v>
      </c>
      <c r="D76" s="10"/>
      <c r="E76" s="32"/>
      <c r="F76" s="32"/>
      <c r="G76" s="32"/>
      <c r="H76" s="32"/>
      <c r="I76" s="17"/>
      <c r="J76" s="13" t="str">
        <f>SUM(J75:J75)</f>
        <v>0</v>
      </c>
      <c r="K76" s="17" t="str">
        <f>SUM(K75:K75)</f>
        <v>0</v>
      </c>
      <c r="L76" s="17" t="str">
        <f>SUM(L75:L75)</f>
        <v>0</v>
      </c>
      <c r="M76" s="19" t="str">
        <f>SUM(M75:M75)</f>
        <v>0</v>
      </c>
      <c r="N76" s="19" t="str">
        <f>SUM(N75:N75)</f>
        <v>0</v>
      </c>
      <c r="O76" s="19" t="str">
        <f>SUM(O75:O75)</f>
        <v>0</v>
      </c>
      <c r="P76" s="19" t="str">
        <f>SUM(P75:P75)</f>
        <v>0</v>
      </c>
      <c r="Q76" s="19" t="str">
        <f>SUM(Q75:Q75)</f>
        <v>0</v>
      </c>
      <c r="R76" s="19" t="str">
        <f>SUM(R75:R75)</f>
        <v>0</v>
      </c>
      <c r="S76" s="13" t="str">
        <f>SUM(S75:S75)</f>
        <v>0</v>
      </c>
      <c r="T76" s="13" t="str">
        <f>SUM(T75:T75)</f>
        <v>0</v>
      </c>
      <c r="U76" s="13" t="str">
        <f>SUM(U75:U75)</f>
        <v>0</v>
      </c>
      <c r="V76" s="13" t="str">
        <f>SUM(V75:V75)</f>
        <v>0</v>
      </c>
      <c r="W76" s="15" t="str">
        <f>SUM(W75:W75)</f>
        <v>0</v>
      </c>
      <c r="X76" s="15" t="str">
        <f>SUM(X75:X75)</f>
        <v>0</v>
      </c>
      <c r="Y76" s="15" t="str">
        <f>SUM(Y75:Y75)</f>
        <v>0</v>
      </c>
      <c r="Z76" s="15" t="str">
        <f>SUM(Z75:Z75)</f>
        <v>0</v>
      </c>
      <c r="AA76" s="15" t="str">
        <f>SUM(AA75:AA75)</f>
        <v>0</v>
      </c>
      <c r="AB76" s="19" t="str">
        <f>SUM(AB75:AB75)</f>
        <v>0</v>
      </c>
      <c r="AC76" s="15" t="str">
        <f>SUM(AC75:AC75)</f>
        <v>0</v>
      </c>
      <c r="AD76" s="15" t="str">
        <f>SUM(AD75:AD75)</f>
        <v>0</v>
      </c>
      <c r="AE76" s="15" t="str">
        <f>SUM(AE75:AE75)</f>
        <v>0</v>
      </c>
      <c r="AF76" s="19" t="str">
        <f>SUM(AF75:AF75)</f>
        <v>0</v>
      </c>
      <c r="AG76" s="19" t="str">
        <f>SUM(AG75:AG75)</f>
        <v>0</v>
      </c>
      <c r="AH76" s="19" t="str">
        <f>SUM(AH75:AH75)</f>
        <v>0</v>
      </c>
      <c r="AI76" s="19" t="str">
        <f>SUM(AI75:AI75)</f>
        <v>0</v>
      </c>
      <c r="AJ76" s="19" t="str">
        <f>SUM(AJ75:AJ75)</f>
        <v>0</v>
      </c>
      <c r="AK76" s="19" t="str">
        <f>SUM(AK75:AK75)</f>
        <v>0</v>
      </c>
      <c r="AL76" s="21" t="str">
        <f>SUM(AL75:AL75)</f>
        <v>0</v>
      </c>
      <c r="AM76" s="19" t="str">
        <f>SUM(AM75:AM75)</f>
        <v>0</v>
      </c>
      <c r="AN76" s="19" t="str">
        <f>SUM(AN75:AN75)</f>
        <v>0</v>
      </c>
      <c r="AO76" s="19" t="str">
        <f>SUM(AO75:AO75)</f>
        <v>0</v>
      </c>
      <c r="AP76" s="19" t="str">
        <f>SUM(AP75:AP75)</f>
        <v>0</v>
      </c>
      <c r="AQ76" s="19" t="str">
        <f>SUM(AQ75:AQ75)</f>
        <v>0</v>
      </c>
      <c r="AR76" s="19" t="str">
        <f>SUM(AR75:AR75)</f>
        <v>0</v>
      </c>
      <c r="AS76" s="19" t="str">
        <f>SUM(AS75:AS75)</f>
        <v>0</v>
      </c>
      <c r="AT76" s="19" t="str">
        <f>SUM(AT75:AT75)</f>
        <v>0</v>
      </c>
      <c r="AU76" s="19" t="str">
        <f>SUM(AU75:AU75)</f>
        <v>0</v>
      </c>
      <c r="AV76" s="27"/>
      <c r="AW76" s="24"/>
      <c r="AX76" s="27"/>
      <c r="AY76" s="27"/>
    </row>
    <row r="77" spans="1:51" customHeight="1" ht="20">
      <c r="A77" s="33"/>
      <c r="B77" s="9"/>
      <c r="C77" s="11" t="s">
        <v>286</v>
      </c>
      <c r="D77" s="11"/>
      <c r="E77" s="33"/>
      <c r="F77" s="33"/>
      <c r="G77" s="33"/>
      <c r="H77" s="33"/>
      <c r="I77" s="18"/>
      <c r="J77" s="14"/>
      <c r="K77" s="18"/>
      <c r="L77" s="18"/>
      <c r="M77" s="20"/>
      <c r="N77" s="20"/>
      <c r="O77" s="20"/>
      <c r="P77" s="20"/>
      <c r="Q77" s="20"/>
      <c r="R77" s="20"/>
      <c r="S77" s="14"/>
      <c r="T77" s="14"/>
      <c r="U77" s="14"/>
      <c r="V77" s="14"/>
      <c r="W77" s="16"/>
      <c r="X77" s="16"/>
      <c r="Y77" s="16"/>
      <c r="Z77" s="16"/>
      <c r="AA77" s="16"/>
      <c r="AB77" s="20"/>
      <c r="AC77" s="16"/>
      <c r="AD77" s="16"/>
      <c r="AE77" s="16"/>
      <c r="AF77" s="20"/>
      <c r="AG77" s="20"/>
      <c r="AH77" s="20"/>
      <c r="AI77" s="20"/>
      <c r="AJ77" s="20"/>
      <c r="AK77" s="20"/>
      <c r="AL77" s="22"/>
      <c r="AM77" s="20"/>
      <c r="AN77" s="20"/>
      <c r="AO77" s="20"/>
      <c r="AP77" s="20"/>
      <c r="AQ77" s="20"/>
      <c r="AR77" s="20"/>
      <c r="AS77" s="20"/>
      <c r="AT77" s="20"/>
      <c r="AU77" s="20"/>
      <c r="AV77" s="28"/>
      <c r="AW77" s="25"/>
      <c r="AX77" s="28"/>
      <c r="AY77" s="28"/>
    </row>
    <row r="78" spans="1:51">
      <c r="A78" s="31">
        <v>46</v>
      </c>
      <c r="B78" s="7">
        <v>30057</v>
      </c>
      <c r="C78" s="7" t="s">
        <v>56</v>
      </c>
      <c r="D78" s="7" t="s">
        <v>18</v>
      </c>
      <c r="E78" s="31" t="s">
        <v>5</v>
      </c>
      <c r="F78" s="31" t="s">
        <v>4</v>
      </c>
      <c r="G78" s="31" t="s">
        <v>14</v>
      </c>
      <c r="H78" s="31" t="s">
        <v>2</v>
      </c>
      <c r="I78" s="34">
        <v>0.0</v>
      </c>
      <c r="J78" s="35">
        <v>21.0</v>
      </c>
      <c r="K78" s="34">
        <v>168.0</v>
      </c>
      <c r="L78" s="34">
        <v>0</v>
      </c>
      <c r="M78" s="36">
        <v>244155.38</v>
      </c>
      <c r="N78" s="36">
        <v>25000.0</v>
      </c>
      <c r="O78" s="36">
        <v>5127263.0</v>
      </c>
      <c r="P78" s="36">
        <v>700000.0</v>
      </c>
      <c r="Q78" s="36">
        <v>0</v>
      </c>
      <c r="R78" s="36">
        <v>5827263.0</v>
      </c>
      <c r="S78" s="35">
        <v>0</v>
      </c>
      <c r="T78" s="35">
        <v>0</v>
      </c>
      <c r="U78" s="35">
        <v>0</v>
      </c>
      <c r="V78" s="35">
        <v>0</v>
      </c>
      <c r="W78" s="37" t="str">
        <f>IF(S78="",0,S78*1.5)</f>
        <v>0</v>
      </c>
      <c r="X78" s="37" t="str">
        <f>IF(T78="",0,T78*2)</f>
        <v>0</v>
      </c>
      <c r="Y78" s="37" t="str">
        <f>IF(U78="",0,U78*3)</f>
        <v>0</v>
      </c>
      <c r="Z78" s="37" t="str">
        <f>IF(V78="",0,V78*4)</f>
        <v>0</v>
      </c>
      <c r="AA78" s="37" t="str">
        <f>SUM(W78:Z78)</f>
        <v>0</v>
      </c>
      <c r="AB78" s="36" t="str">
        <f>IF(N78="",0,N78*AA78)</f>
        <v>0</v>
      </c>
      <c r="AC78" s="37">
        <v>0</v>
      </c>
      <c r="AD78" s="37">
        <v>0</v>
      </c>
      <c r="AE78" s="37" t="str">
        <f>AB78+AD78</f>
        <v>0</v>
      </c>
      <c r="AF78" s="36">
        <v>0</v>
      </c>
      <c r="AG78" s="36">
        <v>700000.0</v>
      </c>
      <c r="AH78" s="36">
        <v>87408.95</v>
      </c>
      <c r="AI78" s="36">
        <v>43704.47</v>
      </c>
      <c r="AJ78" s="36">
        <v>43704.47</v>
      </c>
      <c r="AK78" s="36" t="str">
        <f>SUM(AH78:AJ78)</f>
        <v>0</v>
      </c>
      <c r="AL78" s="38">
        <v>0</v>
      </c>
      <c r="AM78" s="36" t="str">
        <f>AK78+AL78+AQ78+AR78+AS78+AT78+AU78</f>
        <v>0</v>
      </c>
      <c r="AN78" s="36" t="str">
        <f>AG78+AE78+AF78</f>
        <v>0</v>
      </c>
      <c r="AO78" s="36" t="str">
        <f>AN78-AM78</f>
        <v>0</v>
      </c>
      <c r="AP78" s="36" t="str">
        <f>AO78</f>
        <v>0</v>
      </c>
      <c r="AQ78" s="36">
        <v>0</v>
      </c>
      <c r="AR78" s="36">
        <v>0</v>
      </c>
      <c r="AS78" s="36">
        <v>0</v>
      </c>
      <c r="AT78" s="36">
        <v>0</v>
      </c>
      <c r="AU78" s="36">
        <v>0</v>
      </c>
      <c r="AV78" s="26" t="s">
        <v>54</v>
      </c>
      <c r="AW78" s="23" t="s">
        <v>55</v>
      </c>
      <c r="AX78" s="26" t="s">
        <v>54</v>
      </c>
      <c r="AY78" s="26"/>
    </row>
    <row r="79" spans="1:51" customHeight="1" ht="22">
      <c r="A79" s="32"/>
      <c r="B79" s="8"/>
      <c r="C79" s="10" t="s">
        <v>275</v>
      </c>
      <c r="D79" s="10"/>
      <c r="E79" s="32"/>
      <c r="F79" s="32"/>
      <c r="G79" s="32"/>
      <c r="H79" s="32"/>
      <c r="I79" s="17"/>
      <c r="J79" s="13" t="str">
        <f>SUM(J78:J78)</f>
        <v>0</v>
      </c>
      <c r="K79" s="17" t="str">
        <f>SUM(K78:K78)</f>
        <v>0</v>
      </c>
      <c r="L79" s="17" t="str">
        <f>SUM(L78:L78)</f>
        <v>0</v>
      </c>
      <c r="M79" s="19" t="str">
        <f>SUM(M78:M78)</f>
        <v>0</v>
      </c>
      <c r="N79" s="19" t="str">
        <f>SUM(N78:N78)</f>
        <v>0</v>
      </c>
      <c r="O79" s="19" t="str">
        <f>SUM(O78:O78)</f>
        <v>0</v>
      </c>
      <c r="P79" s="19" t="str">
        <f>SUM(P78:P78)</f>
        <v>0</v>
      </c>
      <c r="Q79" s="19" t="str">
        <f>SUM(Q78:Q78)</f>
        <v>0</v>
      </c>
      <c r="R79" s="19" t="str">
        <f>SUM(R78:R78)</f>
        <v>0</v>
      </c>
      <c r="S79" s="13" t="str">
        <f>SUM(S78:S78)</f>
        <v>0</v>
      </c>
      <c r="T79" s="13" t="str">
        <f>SUM(T78:T78)</f>
        <v>0</v>
      </c>
      <c r="U79" s="13" t="str">
        <f>SUM(U78:U78)</f>
        <v>0</v>
      </c>
      <c r="V79" s="13" t="str">
        <f>SUM(V78:V78)</f>
        <v>0</v>
      </c>
      <c r="W79" s="15" t="str">
        <f>SUM(W78:W78)</f>
        <v>0</v>
      </c>
      <c r="X79" s="15" t="str">
        <f>SUM(X78:X78)</f>
        <v>0</v>
      </c>
      <c r="Y79" s="15" t="str">
        <f>SUM(Y78:Y78)</f>
        <v>0</v>
      </c>
      <c r="Z79" s="15" t="str">
        <f>SUM(Z78:Z78)</f>
        <v>0</v>
      </c>
      <c r="AA79" s="15" t="str">
        <f>SUM(AA78:AA78)</f>
        <v>0</v>
      </c>
      <c r="AB79" s="19" t="str">
        <f>SUM(AB78:AB78)</f>
        <v>0</v>
      </c>
      <c r="AC79" s="15" t="str">
        <f>SUM(AC78:AC78)</f>
        <v>0</v>
      </c>
      <c r="AD79" s="15" t="str">
        <f>SUM(AD78:AD78)</f>
        <v>0</v>
      </c>
      <c r="AE79" s="15" t="str">
        <f>SUM(AE78:AE78)</f>
        <v>0</v>
      </c>
      <c r="AF79" s="19" t="str">
        <f>SUM(AF78:AF78)</f>
        <v>0</v>
      </c>
      <c r="AG79" s="19" t="str">
        <f>SUM(AG78:AG78)</f>
        <v>0</v>
      </c>
      <c r="AH79" s="19" t="str">
        <f>SUM(AH78:AH78)</f>
        <v>0</v>
      </c>
      <c r="AI79" s="19" t="str">
        <f>SUM(AI78:AI78)</f>
        <v>0</v>
      </c>
      <c r="AJ79" s="19" t="str">
        <f>SUM(AJ78:AJ78)</f>
        <v>0</v>
      </c>
      <c r="AK79" s="19" t="str">
        <f>SUM(AK78:AK78)</f>
        <v>0</v>
      </c>
      <c r="AL79" s="21" t="str">
        <f>SUM(AL78:AL78)</f>
        <v>0</v>
      </c>
      <c r="AM79" s="19" t="str">
        <f>SUM(AM78:AM78)</f>
        <v>0</v>
      </c>
      <c r="AN79" s="19" t="str">
        <f>SUM(AN78:AN78)</f>
        <v>0</v>
      </c>
      <c r="AO79" s="19" t="str">
        <f>SUM(AO78:AO78)</f>
        <v>0</v>
      </c>
      <c r="AP79" s="19" t="str">
        <f>SUM(AP78:AP78)</f>
        <v>0</v>
      </c>
      <c r="AQ79" s="19" t="str">
        <f>SUM(AQ78:AQ78)</f>
        <v>0</v>
      </c>
      <c r="AR79" s="19" t="str">
        <f>SUM(AR78:AR78)</f>
        <v>0</v>
      </c>
      <c r="AS79" s="19" t="str">
        <f>SUM(AS78:AS78)</f>
        <v>0</v>
      </c>
      <c r="AT79" s="19" t="str">
        <f>SUM(AT78:AT78)</f>
        <v>0</v>
      </c>
      <c r="AU79" s="19" t="str">
        <f>SUM(AU78:AU78)</f>
        <v>0</v>
      </c>
      <c r="AV79" s="27"/>
      <c r="AW79" s="24"/>
      <c r="AX79" s="27"/>
      <c r="AY79" s="27"/>
    </row>
    <row r="80" spans="1:51" customHeight="1" ht="20">
      <c r="A80" s="33"/>
      <c r="B80" s="9"/>
      <c r="C80" s="11" t="s">
        <v>287</v>
      </c>
      <c r="D80" s="11"/>
      <c r="E80" s="33"/>
      <c r="F80" s="33"/>
      <c r="G80" s="33"/>
      <c r="H80" s="33"/>
      <c r="I80" s="18"/>
      <c r="J80" s="14"/>
      <c r="K80" s="18"/>
      <c r="L80" s="18"/>
      <c r="M80" s="20"/>
      <c r="N80" s="20"/>
      <c r="O80" s="20"/>
      <c r="P80" s="20"/>
      <c r="Q80" s="20"/>
      <c r="R80" s="20"/>
      <c r="S80" s="14"/>
      <c r="T80" s="14"/>
      <c r="U80" s="14"/>
      <c r="V80" s="14"/>
      <c r="W80" s="16"/>
      <c r="X80" s="16"/>
      <c r="Y80" s="16"/>
      <c r="Z80" s="16"/>
      <c r="AA80" s="16"/>
      <c r="AB80" s="20"/>
      <c r="AC80" s="16"/>
      <c r="AD80" s="16"/>
      <c r="AE80" s="16"/>
      <c r="AF80" s="20"/>
      <c r="AG80" s="20"/>
      <c r="AH80" s="20"/>
      <c r="AI80" s="20"/>
      <c r="AJ80" s="20"/>
      <c r="AK80" s="20"/>
      <c r="AL80" s="22"/>
      <c r="AM80" s="20"/>
      <c r="AN80" s="20"/>
      <c r="AO80" s="20"/>
      <c r="AP80" s="20"/>
      <c r="AQ80" s="20"/>
      <c r="AR80" s="20"/>
      <c r="AS80" s="20"/>
      <c r="AT80" s="20"/>
      <c r="AU80" s="20"/>
      <c r="AV80" s="28"/>
      <c r="AW80" s="25"/>
      <c r="AX80" s="28"/>
      <c r="AY80" s="28"/>
    </row>
    <row r="81" spans="1:51">
      <c r="A81" s="31">
        <v>47</v>
      </c>
      <c r="B81" s="7">
        <v>40054</v>
      </c>
      <c r="C81" s="7" t="s">
        <v>53</v>
      </c>
      <c r="D81" s="7" t="s">
        <v>45</v>
      </c>
      <c r="E81" s="31" t="s">
        <v>5</v>
      </c>
      <c r="F81" s="31" t="s">
        <v>4</v>
      </c>
      <c r="G81" s="31" t="s">
        <v>26</v>
      </c>
      <c r="H81" s="31" t="s">
        <v>2</v>
      </c>
      <c r="I81" s="34">
        <v>0.0</v>
      </c>
      <c r="J81" s="35">
        <v>21.0</v>
      </c>
      <c r="K81" s="34">
        <v>168.0</v>
      </c>
      <c r="L81" s="34">
        <v>0</v>
      </c>
      <c r="M81" s="36">
        <v>343215.81</v>
      </c>
      <c r="N81" s="36">
        <v>31000.0</v>
      </c>
      <c r="O81" s="36">
        <v>7207532.0</v>
      </c>
      <c r="P81" s="36">
        <v>1000000.0</v>
      </c>
      <c r="Q81" s="36">
        <v>400000.0</v>
      </c>
      <c r="R81" s="36">
        <v>8607532.0</v>
      </c>
      <c r="S81" s="35">
        <v>0</v>
      </c>
      <c r="T81" s="35">
        <v>0</v>
      </c>
      <c r="U81" s="35">
        <v>0</v>
      </c>
      <c r="V81" s="35">
        <v>0</v>
      </c>
      <c r="W81" s="37" t="str">
        <f>IF(S81="",0,S81*1.5)</f>
        <v>0</v>
      </c>
      <c r="X81" s="37" t="str">
        <f>IF(T81="",0,T81*2)</f>
        <v>0</v>
      </c>
      <c r="Y81" s="37" t="str">
        <f>IF(U81="",0,U81*3)</f>
        <v>0</v>
      </c>
      <c r="Z81" s="37" t="str">
        <f>IF(V81="",0,V81*4)</f>
        <v>0</v>
      </c>
      <c r="AA81" s="37" t="str">
        <f>SUM(W81:Z81)</f>
        <v>0</v>
      </c>
      <c r="AB81" s="36" t="str">
        <f>IF(N81="",0,N81*AA81)</f>
        <v>0</v>
      </c>
      <c r="AC81" s="37">
        <v>0</v>
      </c>
      <c r="AD81" s="37">
        <v>0</v>
      </c>
      <c r="AE81" s="37" t="str">
        <f>AB81+AD81</f>
        <v>0</v>
      </c>
      <c r="AF81" s="36">
        <v>0</v>
      </c>
      <c r="AG81" s="36">
        <v>1400000.0</v>
      </c>
      <c r="AH81" s="36">
        <v>129112.98</v>
      </c>
      <c r="AI81" s="36">
        <v>64556.49</v>
      </c>
      <c r="AJ81" s="36">
        <v>64556.49</v>
      </c>
      <c r="AK81" s="36" t="str">
        <f>SUM(AH81:AJ81)</f>
        <v>0</v>
      </c>
      <c r="AL81" s="38">
        <v>0</v>
      </c>
      <c r="AM81" s="36" t="str">
        <f>AK81+AL81+AQ81+AR81+AS81+AT81+AU81</f>
        <v>0</v>
      </c>
      <c r="AN81" s="36" t="str">
        <f>AG81+AE81+AF81</f>
        <v>0</v>
      </c>
      <c r="AO81" s="36" t="str">
        <f>AN81-AM81</f>
        <v>0</v>
      </c>
      <c r="AP81" s="36" t="str">
        <f>AO81</f>
        <v>0</v>
      </c>
      <c r="AQ81" s="36">
        <v>0</v>
      </c>
      <c r="AR81" s="36">
        <v>0</v>
      </c>
      <c r="AS81" s="36">
        <v>0</v>
      </c>
      <c r="AT81" s="36">
        <v>0</v>
      </c>
      <c r="AU81" s="36">
        <v>0</v>
      </c>
      <c r="AV81" s="26" t="s">
        <v>51</v>
      </c>
      <c r="AW81" s="23" t="s">
        <v>52</v>
      </c>
      <c r="AX81" s="26" t="s">
        <v>51</v>
      </c>
      <c r="AY81" s="26"/>
    </row>
    <row r="82" spans="1:51">
      <c r="A82" s="31">
        <v>48</v>
      </c>
      <c r="B82" s="7">
        <v>41347</v>
      </c>
      <c r="C82" s="7" t="s">
        <v>50</v>
      </c>
      <c r="D82" s="7" t="s">
        <v>49</v>
      </c>
      <c r="E82" s="31" t="s">
        <v>5</v>
      </c>
      <c r="F82" s="31" t="s">
        <v>4</v>
      </c>
      <c r="G82" s="31" t="s">
        <v>14</v>
      </c>
      <c r="H82" s="31" t="s">
        <v>2</v>
      </c>
      <c r="I82" s="34">
        <v>0.0</v>
      </c>
      <c r="J82" s="35">
        <v>21.0</v>
      </c>
      <c r="K82" s="34">
        <v>168.0</v>
      </c>
      <c r="L82" s="34">
        <v>0</v>
      </c>
      <c r="M82" s="36">
        <v>251041.14</v>
      </c>
      <c r="N82" s="36">
        <v>29000.0</v>
      </c>
      <c r="O82" s="36">
        <v>5271864.0</v>
      </c>
      <c r="P82" s="36">
        <v>300000.0</v>
      </c>
      <c r="Q82" s="36">
        <v>300000.0</v>
      </c>
      <c r="R82" s="36">
        <v>5871864.0</v>
      </c>
      <c r="S82" s="35">
        <v>0</v>
      </c>
      <c r="T82" s="35">
        <v>0</v>
      </c>
      <c r="U82" s="35">
        <v>0</v>
      </c>
      <c r="V82" s="35">
        <v>0</v>
      </c>
      <c r="W82" s="37" t="str">
        <f>IF(S82="",0,S82*1.5)</f>
        <v>0</v>
      </c>
      <c r="X82" s="37" t="str">
        <f>IF(T82="",0,T82*2)</f>
        <v>0</v>
      </c>
      <c r="Y82" s="37" t="str">
        <f>IF(U82="",0,U82*3)</f>
        <v>0</v>
      </c>
      <c r="Z82" s="37" t="str">
        <f>IF(V82="",0,V82*4)</f>
        <v>0</v>
      </c>
      <c r="AA82" s="37" t="str">
        <f>SUM(W82:Z82)</f>
        <v>0</v>
      </c>
      <c r="AB82" s="36" t="str">
        <f>IF(N82="",0,N82*AA82)</f>
        <v>0</v>
      </c>
      <c r="AC82" s="37">
        <v>0</v>
      </c>
      <c r="AD82" s="37">
        <v>0</v>
      </c>
      <c r="AE82" s="37" t="str">
        <f>AB82+AD82</f>
        <v>0</v>
      </c>
      <c r="AF82" s="36">
        <v>360000.0</v>
      </c>
      <c r="AG82" s="36">
        <v>960000.0</v>
      </c>
      <c r="AH82" s="36">
        <v>88077.96</v>
      </c>
      <c r="AI82" s="36">
        <v>44038.98</v>
      </c>
      <c r="AJ82" s="36">
        <v>44038.98</v>
      </c>
      <c r="AK82" s="36" t="str">
        <f>SUM(AH82:AJ82)</f>
        <v>0</v>
      </c>
      <c r="AL82" s="38">
        <v>0</v>
      </c>
      <c r="AM82" s="36" t="str">
        <f>AK82+AL82+AQ82+AR82+AS82+AT82+AU82</f>
        <v>0</v>
      </c>
      <c r="AN82" s="36" t="str">
        <f>AG82+AE82+AF82</f>
        <v>0</v>
      </c>
      <c r="AO82" s="36" t="str">
        <f>AN82-AM82</f>
        <v>0</v>
      </c>
      <c r="AP82" s="36" t="str">
        <f>AO82</f>
        <v>0</v>
      </c>
      <c r="AQ82" s="36">
        <v>0</v>
      </c>
      <c r="AR82" s="36">
        <v>0</v>
      </c>
      <c r="AS82" s="36">
        <v>0</v>
      </c>
      <c r="AT82" s="36">
        <v>0</v>
      </c>
      <c r="AU82" s="36">
        <v>0</v>
      </c>
      <c r="AV82" s="26" t="s">
        <v>47</v>
      </c>
      <c r="AW82" s="23" t="s">
        <v>48</v>
      </c>
      <c r="AX82" s="26" t="s">
        <v>47</v>
      </c>
      <c r="AY82" s="26"/>
    </row>
    <row r="83" spans="1:51">
      <c r="A83" s="31">
        <v>49</v>
      </c>
      <c r="B83" s="7">
        <v>30123</v>
      </c>
      <c r="C83" s="7" t="s">
        <v>46</v>
      </c>
      <c r="D83" s="7" t="s">
        <v>45</v>
      </c>
      <c r="E83" s="31" t="s">
        <v>5</v>
      </c>
      <c r="F83" s="31" t="s">
        <v>4</v>
      </c>
      <c r="G83" s="31" t="s">
        <v>3</v>
      </c>
      <c r="H83" s="31" t="s">
        <v>2</v>
      </c>
      <c r="I83" s="34">
        <v>0.0</v>
      </c>
      <c r="J83" s="35">
        <v>21.0</v>
      </c>
      <c r="K83" s="34">
        <v>168.0</v>
      </c>
      <c r="L83" s="34">
        <v>0</v>
      </c>
      <c r="M83" s="36">
        <v>384289.33</v>
      </c>
      <c r="N83" s="36">
        <v>34000.0</v>
      </c>
      <c r="O83" s="36">
        <v>8070076.0</v>
      </c>
      <c r="P83" s="36">
        <v>1000000.0</v>
      </c>
      <c r="Q83" s="36">
        <v>500000.0</v>
      </c>
      <c r="R83" s="36">
        <v>9570076.0</v>
      </c>
      <c r="S83" s="35">
        <v>0</v>
      </c>
      <c r="T83" s="35">
        <v>0</v>
      </c>
      <c r="U83" s="35">
        <v>0</v>
      </c>
      <c r="V83" s="35">
        <v>0</v>
      </c>
      <c r="W83" s="37" t="str">
        <f>IF(S83="",0,S83*1.5)</f>
        <v>0</v>
      </c>
      <c r="X83" s="37" t="str">
        <f>IF(T83="",0,T83*2)</f>
        <v>0</v>
      </c>
      <c r="Y83" s="37" t="str">
        <f>IF(U83="",0,U83*3)</f>
        <v>0</v>
      </c>
      <c r="Z83" s="37" t="str">
        <f>IF(V83="",0,V83*4)</f>
        <v>0</v>
      </c>
      <c r="AA83" s="37" t="str">
        <f>SUM(W83:Z83)</f>
        <v>0</v>
      </c>
      <c r="AB83" s="36" t="str">
        <f>IF(N83="",0,N83*AA83)</f>
        <v>0</v>
      </c>
      <c r="AC83" s="37">
        <v>0</v>
      </c>
      <c r="AD83" s="37">
        <v>0</v>
      </c>
      <c r="AE83" s="37" t="str">
        <f>AB83+AD83</f>
        <v>0</v>
      </c>
      <c r="AF83" s="36">
        <v>0</v>
      </c>
      <c r="AG83" s="36">
        <v>1500000.0</v>
      </c>
      <c r="AH83" s="36">
        <v>143551.14</v>
      </c>
      <c r="AI83" s="36">
        <v>71775.57</v>
      </c>
      <c r="AJ83" s="36">
        <v>71775.57</v>
      </c>
      <c r="AK83" s="36" t="str">
        <f>SUM(AH83:AJ83)</f>
        <v>0</v>
      </c>
      <c r="AL83" s="38">
        <v>0</v>
      </c>
      <c r="AM83" s="36" t="str">
        <f>AK83+AL83+AQ83+AR83+AS83+AT83+AU83</f>
        <v>0</v>
      </c>
      <c r="AN83" s="36" t="str">
        <f>AG83+AE83+AF83</f>
        <v>0</v>
      </c>
      <c r="AO83" s="36" t="str">
        <f>AN83-AM83</f>
        <v>0</v>
      </c>
      <c r="AP83" s="36" t="str">
        <f>AO83</f>
        <v>0</v>
      </c>
      <c r="AQ83" s="36">
        <v>0</v>
      </c>
      <c r="AR83" s="36">
        <v>0</v>
      </c>
      <c r="AS83" s="36">
        <v>0</v>
      </c>
      <c r="AT83" s="36">
        <v>0</v>
      </c>
      <c r="AU83" s="36">
        <v>0</v>
      </c>
      <c r="AV83" s="26" t="s">
        <v>43</v>
      </c>
      <c r="AW83" s="23" t="s">
        <v>44</v>
      </c>
      <c r="AX83" s="26" t="s">
        <v>43</v>
      </c>
      <c r="AY83" s="26"/>
    </row>
    <row r="84" spans="1:51">
      <c r="A84" s="31">
        <v>50</v>
      </c>
      <c r="B84" s="7">
        <v>30133</v>
      </c>
      <c r="C84" s="7" t="s">
        <v>42</v>
      </c>
      <c r="D84" s="7" t="s">
        <v>41</v>
      </c>
      <c r="E84" s="31" t="s">
        <v>5</v>
      </c>
      <c r="F84" s="31" t="s">
        <v>4</v>
      </c>
      <c r="G84" s="31" t="s">
        <v>26</v>
      </c>
      <c r="H84" s="31" t="s">
        <v>2</v>
      </c>
      <c r="I84" s="34">
        <v>0.0</v>
      </c>
      <c r="J84" s="35">
        <v>21.0</v>
      </c>
      <c r="K84" s="34">
        <v>168.0</v>
      </c>
      <c r="L84" s="34">
        <v>0</v>
      </c>
      <c r="M84" s="36">
        <v>235931.81</v>
      </c>
      <c r="N84" s="36">
        <v>24000.0</v>
      </c>
      <c r="O84" s="36">
        <v>4954568.0</v>
      </c>
      <c r="P84" s="36">
        <v>700000.0</v>
      </c>
      <c r="Q84" s="36">
        <v>150000.0</v>
      </c>
      <c r="R84" s="36">
        <v>5804568.0</v>
      </c>
      <c r="S84" s="35">
        <v>0</v>
      </c>
      <c r="T84" s="35">
        <v>0</v>
      </c>
      <c r="U84" s="35">
        <v>0</v>
      </c>
      <c r="V84" s="35">
        <v>0</v>
      </c>
      <c r="W84" s="37" t="str">
        <f>IF(S84="",0,S84*1.5)</f>
        <v>0</v>
      </c>
      <c r="X84" s="37" t="str">
        <f>IF(T84="",0,T84*2)</f>
        <v>0</v>
      </c>
      <c r="Y84" s="37" t="str">
        <f>IF(U84="",0,U84*3)</f>
        <v>0</v>
      </c>
      <c r="Z84" s="37" t="str">
        <f>IF(V84="",0,V84*4)</f>
        <v>0</v>
      </c>
      <c r="AA84" s="37" t="str">
        <f>SUM(W84:Z84)</f>
        <v>0</v>
      </c>
      <c r="AB84" s="36" t="str">
        <f>IF(N84="",0,N84*AA84)</f>
        <v>0</v>
      </c>
      <c r="AC84" s="37">
        <v>0</v>
      </c>
      <c r="AD84" s="37">
        <v>0</v>
      </c>
      <c r="AE84" s="37" t="str">
        <f>AB84+AD84</f>
        <v>0</v>
      </c>
      <c r="AF84" s="36">
        <v>0</v>
      </c>
      <c r="AG84" s="36">
        <v>850000.0</v>
      </c>
      <c r="AH84" s="36">
        <v>87068.52</v>
      </c>
      <c r="AI84" s="36">
        <v>43534.26</v>
      </c>
      <c r="AJ84" s="36">
        <v>43534.26</v>
      </c>
      <c r="AK84" s="36" t="str">
        <f>SUM(AH84:AJ84)</f>
        <v>0</v>
      </c>
      <c r="AL84" s="38">
        <v>0</v>
      </c>
      <c r="AM84" s="36" t="str">
        <f>AK84+AL84+AQ84+AR84+AS84+AT84+AU84</f>
        <v>0</v>
      </c>
      <c r="AN84" s="36" t="str">
        <f>AG84+AE84+AF84</f>
        <v>0</v>
      </c>
      <c r="AO84" s="36" t="str">
        <f>AN84-AM84</f>
        <v>0</v>
      </c>
      <c r="AP84" s="36" t="str">
        <f>AO84</f>
        <v>0</v>
      </c>
      <c r="AQ84" s="36">
        <v>0</v>
      </c>
      <c r="AR84" s="36">
        <v>0</v>
      </c>
      <c r="AS84" s="36">
        <v>0</v>
      </c>
      <c r="AT84" s="36">
        <v>0</v>
      </c>
      <c r="AU84" s="36">
        <v>0</v>
      </c>
      <c r="AV84" s="26" t="s">
        <v>39</v>
      </c>
      <c r="AW84" s="23" t="s">
        <v>40</v>
      </c>
      <c r="AX84" s="26" t="s">
        <v>39</v>
      </c>
      <c r="AY84" s="26"/>
    </row>
    <row r="85" spans="1:51">
      <c r="A85" s="31">
        <v>51</v>
      </c>
      <c r="B85" s="7">
        <v>41400</v>
      </c>
      <c r="C85" s="7" t="s">
        <v>38</v>
      </c>
      <c r="D85" s="7" t="s">
        <v>27</v>
      </c>
      <c r="E85" s="31" t="s">
        <v>5</v>
      </c>
      <c r="F85" s="31" t="s">
        <v>4</v>
      </c>
      <c r="G85" s="31" t="s">
        <v>14</v>
      </c>
      <c r="H85" s="31" t="s">
        <v>2</v>
      </c>
      <c r="I85" s="34">
        <v>0.0</v>
      </c>
      <c r="J85" s="35">
        <v>21.0</v>
      </c>
      <c r="K85" s="34">
        <v>168.0</v>
      </c>
      <c r="L85" s="34">
        <v>0</v>
      </c>
      <c r="M85" s="36">
        <v>242857.14</v>
      </c>
      <c r="N85" s="36">
        <v>29000.0</v>
      </c>
      <c r="O85" s="36">
        <v>5100000.0</v>
      </c>
      <c r="P85" s="36">
        <v>0</v>
      </c>
      <c r="Q85" s="36">
        <v>0</v>
      </c>
      <c r="R85" s="36">
        <v>5100000.0</v>
      </c>
      <c r="S85" s="35">
        <v>0</v>
      </c>
      <c r="T85" s="35">
        <v>0</v>
      </c>
      <c r="U85" s="35">
        <v>0</v>
      </c>
      <c r="V85" s="35">
        <v>0</v>
      </c>
      <c r="W85" s="37" t="str">
        <f>IF(S85="",0,S85*1.5)</f>
        <v>0</v>
      </c>
      <c r="X85" s="37" t="str">
        <f>IF(T85="",0,T85*2)</f>
        <v>0</v>
      </c>
      <c r="Y85" s="37" t="str">
        <f>IF(U85="",0,U85*3)</f>
        <v>0</v>
      </c>
      <c r="Z85" s="37" t="str">
        <f>IF(V85="",0,V85*4)</f>
        <v>0</v>
      </c>
      <c r="AA85" s="37" t="str">
        <f>SUM(W85:Z85)</f>
        <v>0</v>
      </c>
      <c r="AB85" s="36" t="str">
        <f>IF(N85="",0,N85*AA85)</f>
        <v>0</v>
      </c>
      <c r="AC85" s="37">
        <v>0</v>
      </c>
      <c r="AD85" s="37">
        <v>0</v>
      </c>
      <c r="AE85" s="37" t="str">
        <f>AB85+AD85</f>
        <v>0</v>
      </c>
      <c r="AF85" s="36">
        <v>0</v>
      </c>
      <c r="AG85" s="36">
        <v>0</v>
      </c>
      <c r="AH85" s="36">
        <v>76500.0</v>
      </c>
      <c r="AI85" s="36">
        <v>38250.0</v>
      </c>
      <c r="AJ85" s="36">
        <v>38250.0</v>
      </c>
      <c r="AK85" s="36" t="str">
        <f>SUM(AH85:AJ85)</f>
        <v>0</v>
      </c>
      <c r="AL85" s="38">
        <v>0</v>
      </c>
      <c r="AM85" s="36" t="str">
        <f>AK85+AL85+AQ85+AR85+AS85+AT85+AU85</f>
        <v>0</v>
      </c>
      <c r="AN85" s="36" t="str">
        <f>AG85+AE85+AF85</f>
        <v>0</v>
      </c>
      <c r="AO85" s="36" t="str">
        <f>AN85-AM85</f>
        <v>0</v>
      </c>
      <c r="AP85" s="36" t="str">
        <f>AO85</f>
        <v>0</v>
      </c>
      <c r="AQ85" s="36">
        <v>0</v>
      </c>
      <c r="AR85" s="36">
        <v>0</v>
      </c>
      <c r="AS85" s="36">
        <v>0</v>
      </c>
      <c r="AT85" s="36">
        <v>0</v>
      </c>
      <c r="AU85" s="36">
        <v>0</v>
      </c>
      <c r="AV85" s="26" t="s">
        <v>36</v>
      </c>
      <c r="AW85" s="23" t="s">
        <v>37</v>
      </c>
      <c r="AX85" s="26" t="s">
        <v>36</v>
      </c>
      <c r="AY85" s="26"/>
    </row>
    <row r="86" spans="1:51">
      <c r="A86" s="31">
        <v>52</v>
      </c>
      <c r="B86" s="7">
        <v>30129</v>
      </c>
      <c r="C86" s="7" t="s">
        <v>35</v>
      </c>
      <c r="D86" s="7" t="s">
        <v>34</v>
      </c>
      <c r="E86" s="31" t="s">
        <v>5</v>
      </c>
      <c r="F86" s="31" t="s">
        <v>4</v>
      </c>
      <c r="G86" s="31" t="s">
        <v>3</v>
      </c>
      <c r="H86" s="31" t="s">
        <v>2</v>
      </c>
      <c r="I86" s="34">
        <v>0.0</v>
      </c>
      <c r="J86" s="35">
        <v>21.0</v>
      </c>
      <c r="K86" s="34">
        <v>168.0</v>
      </c>
      <c r="L86" s="34">
        <v>0</v>
      </c>
      <c r="M86" s="36">
        <v>245112.95</v>
      </c>
      <c r="N86" s="36">
        <v>25000.0</v>
      </c>
      <c r="O86" s="36">
        <v>5147372.0</v>
      </c>
      <c r="P86" s="36">
        <v>0</v>
      </c>
      <c r="Q86" s="36">
        <v>0</v>
      </c>
      <c r="R86" s="36">
        <v>5147372.0</v>
      </c>
      <c r="S86" s="35">
        <v>0</v>
      </c>
      <c r="T86" s="35">
        <v>0</v>
      </c>
      <c r="U86" s="35">
        <v>0</v>
      </c>
      <c r="V86" s="35">
        <v>0</v>
      </c>
      <c r="W86" s="37" t="str">
        <f>IF(S86="",0,S86*1.5)</f>
        <v>0</v>
      </c>
      <c r="X86" s="37" t="str">
        <f>IF(T86="",0,T86*2)</f>
        <v>0</v>
      </c>
      <c r="Y86" s="37" t="str">
        <f>IF(U86="",0,U86*3)</f>
        <v>0</v>
      </c>
      <c r="Z86" s="37" t="str">
        <f>IF(V86="",0,V86*4)</f>
        <v>0</v>
      </c>
      <c r="AA86" s="37" t="str">
        <f>SUM(W86:Z86)</f>
        <v>0</v>
      </c>
      <c r="AB86" s="36" t="str">
        <f>IF(N86="",0,N86*AA86)</f>
        <v>0</v>
      </c>
      <c r="AC86" s="37">
        <v>0</v>
      </c>
      <c r="AD86" s="37">
        <v>0</v>
      </c>
      <c r="AE86" s="37" t="str">
        <f>AB86+AD86</f>
        <v>0</v>
      </c>
      <c r="AF86" s="36">
        <v>0</v>
      </c>
      <c r="AG86" s="36">
        <v>0</v>
      </c>
      <c r="AH86" s="36">
        <v>77210.58</v>
      </c>
      <c r="AI86" s="36">
        <v>38605.29</v>
      </c>
      <c r="AJ86" s="36">
        <v>38605.29</v>
      </c>
      <c r="AK86" s="36" t="str">
        <f>SUM(AH86:AJ86)</f>
        <v>0</v>
      </c>
      <c r="AL86" s="38">
        <v>0</v>
      </c>
      <c r="AM86" s="36" t="str">
        <f>AK86+AL86+AQ86+AR86+AS86+AT86+AU86</f>
        <v>0</v>
      </c>
      <c r="AN86" s="36" t="str">
        <f>AG86+AE86+AF86</f>
        <v>0</v>
      </c>
      <c r="AO86" s="36" t="str">
        <f>AN86-AM86</f>
        <v>0</v>
      </c>
      <c r="AP86" s="36" t="str">
        <f>AO86</f>
        <v>0</v>
      </c>
      <c r="AQ86" s="36">
        <v>0</v>
      </c>
      <c r="AR86" s="36">
        <v>0</v>
      </c>
      <c r="AS86" s="36">
        <v>0</v>
      </c>
      <c r="AT86" s="36">
        <v>0</v>
      </c>
      <c r="AU86" s="36">
        <v>0</v>
      </c>
      <c r="AV86" s="26" t="s">
        <v>32</v>
      </c>
      <c r="AW86" s="23" t="s">
        <v>33</v>
      </c>
      <c r="AX86" s="26" t="s">
        <v>32</v>
      </c>
      <c r="AY86" s="26"/>
    </row>
    <row r="87" spans="1:51">
      <c r="A87" s="31">
        <v>53</v>
      </c>
      <c r="B87" s="7">
        <v>30043</v>
      </c>
      <c r="C87" s="7" t="s">
        <v>31</v>
      </c>
      <c r="D87" s="7" t="s">
        <v>18</v>
      </c>
      <c r="E87" s="31" t="s">
        <v>5</v>
      </c>
      <c r="F87" s="31" t="s">
        <v>4</v>
      </c>
      <c r="G87" s="31" t="s">
        <v>14</v>
      </c>
      <c r="H87" s="31" t="s">
        <v>2</v>
      </c>
      <c r="I87" s="34">
        <v>0.0</v>
      </c>
      <c r="J87" s="35">
        <v>21.0</v>
      </c>
      <c r="K87" s="34">
        <v>168.0</v>
      </c>
      <c r="L87" s="34">
        <v>0</v>
      </c>
      <c r="M87" s="36">
        <v>254171.81</v>
      </c>
      <c r="N87" s="36">
        <v>25000.0</v>
      </c>
      <c r="O87" s="36">
        <v>5337608.0</v>
      </c>
      <c r="P87" s="36">
        <v>700000.0</v>
      </c>
      <c r="Q87" s="36">
        <v>0</v>
      </c>
      <c r="R87" s="36">
        <v>6037608.0</v>
      </c>
      <c r="S87" s="35">
        <v>0</v>
      </c>
      <c r="T87" s="35">
        <v>0</v>
      </c>
      <c r="U87" s="35">
        <v>0</v>
      </c>
      <c r="V87" s="35">
        <v>0</v>
      </c>
      <c r="W87" s="37" t="str">
        <f>IF(S87="",0,S87*1.5)</f>
        <v>0</v>
      </c>
      <c r="X87" s="37" t="str">
        <f>IF(T87="",0,T87*2)</f>
        <v>0</v>
      </c>
      <c r="Y87" s="37" t="str">
        <f>IF(U87="",0,U87*3)</f>
        <v>0</v>
      </c>
      <c r="Z87" s="37" t="str">
        <f>IF(V87="",0,V87*4)</f>
        <v>0</v>
      </c>
      <c r="AA87" s="37" t="str">
        <f>SUM(W87:Z87)</f>
        <v>0</v>
      </c>
      <c r="AB87" s="36" t="str">
        <f>IF(N87="",0,N87*AA87)</f>
        <v>0</v>
      </c>
      <c r="AC87" s="37">
        <v>0</v>
      </c>
      <c r="AD87" s="37">
        <v>0</v>
      </c>
      <c r="AE87" s="37" t="str">
        <f>AB87+AD87</f>
        <v>0</v>
      </c>
      <c r="AF87" s="36">
        <v>150000.0</v>
      </c>
      <c r="AG87" s="36">
        <v>850000.0</v>
      </c>
      <c r="AH87" s="36">
        <v>90564.12</v>
      </c>
      <c r="AI87" s="36">
        <v>45282.06</v>
      </c>
      <c r="AJ87" s="36">
        <v>45282.06</v>
      </c>
      <c r="AK87" s="36" t="str">
        <f>SUM(AH87:AJ87)</f>
        <v>0</v>
      </c>
      <c r="AL87" s="38">
        <v>0</v>
      </c>
      <c r="AM87" s="36" t="str">
        <f>AK87+AL87+AQ87+AR87+AS87+AT87+AU87</f>
        <v>0</v>
      </c>
      <c r="AN87" s="36" t="str">
        <f>AG87+AE87+AF87</f>
        <v>0</v>
      </c>
      <c r="AO87" s="36" t="str">
        <f>AN87-AM87</f>
        <v>0</v>
      </c>
      <c r="AP87" s="36" t="str">
        <f>AO87</f>
        <v>0</v>
      </c>
      <c r="AQ87" s="36">
        <v>0</v>
      </c>
      <c r="AR87" s="36">
        <v>0</v>
      </c>
      <c r="AS87" s="36">
        <v>0</v>
      </c>
      <c r="AT87" s="36">
        <v>0</v>
      </c>
      <c r="AU87" s="36">
        <v>0</v>
      </c>
      <c r="AV87" s="26" t="s">
        <v>29</v>
      </c>
      <c r="AW87" s="23" t="s">
        <v>30</v>
      </c>
      <c r="AX87" s="26" t="s">
        <v>29</v>
      </c>
      <c r="AY87" s="26"/>
    </row>
    <row r="88" spans="1:51">
      <c r="A88" s="31">
        <v>54</v>
      </c>
      <c r="B88" s="7">
        <v>41396</v>
      </c>
      <c r="C88" s="7" t="s">
        <v>28</v>
      </c>
      <c r="D88" s="7" t="s">
        <v>27</v>
      </c>
      <c r="E88" s="31" t="s">
        <v>5</v>
      </c>
      <c r="F88" s="31" t="s">
        <v>4</v>
      </c>
      <c r="G88" s="31" t="s">
        <v>26</v>
      </c>
      <c r="H88" s="31" t="s">
        <v>2</v>
      </c>
      <c r="I88" s="34">
        <v>0.0</v>
      </c>
      <c r="J88" s="35">
        <v>21.0</v>
      </c>
      <c r="K88" s="34">
        <v>168.0</v>
      </c>
      <c r="L88" s="34">
        <v>0</v>
      </c>
      <c r="M88" s="36">
        <v>242857.14</v>
      </c>
      <c r="N88" s="36">
        <v>29000.0</v>
      </c>
      <c r="O88" s="36">
        <v>5100000.0</v>
      </c>
      <c r="P88" s="36">
        <v>0</v>
      </c>
      <c r="Q88" s="36">
        <v>0</v>
      </c>
      <c r="R88" s="36">
        <v>5100000.0</v>
      </c>
      <c r="S88" s="35">
        <v>0</v>
      </c>
      <c r="T88" s="35">
        <v>0</v>
      </c>
      <c r="U88" s="35">
        <v>0</v>
      </c>
      <c r="V88" s="35">
        <v>0</v>
      </c>
      <c r="W88" s="37" t="str">
        <f>IF(S88="",0,S88*1.5)</f>
        <v>0</v>
      </c>
      <c r="X88" s="37" t="str">
        <f>IF(T88="",0,T88*2)</f>
        <v>0</v>
      </c>
      <c r="Y88" s="37" t="str">
        <f>IF(U88="",0,U88*3)</f>
        <v>0</v>
      </c>
      <c r="Z88" s="37" t="str">
        <f>IF(V88="",0,V88*4)</f>
        <v>0</v>
      </c>
      <c r="AA88" s="37" t="str">
        <f>SUM(W88:Z88)</f>
        <v>0</v>
      </c>
      <c r="AB88" s="36" t="str">
        <f>IF(N88="",0,N88*AA88)</f>
        <v>0</v>
      </c>
      <c r="AC88" s="37">
        <v>0</v>
      </c>
      <c r="AD88" s="37">
        <v>0</v>
      </c>
      <c r="AE88" s="37" t="str">
        <f>AB88+AD88</f>
        <v>0</v>
      </c>
      <c r="AF88" s="36">
        <v>0</v>
      </c>
      <c r="AG88" s="36">
        <v>0</v>
      </c>
      <c r="AH88" s="36">
        <v>76500.0</v>
      </c>
      <c r="AI88" s="36">
        <v>38250.0</v>
      </c>
      <c r="AJ88" s="36">
        <v>38250.0</v>
      </c>
      <c r="AK88" s="36" t="str">
        <f>SUM(AH88:AJ88)</f>
        <v>0</v>
      </c>
      <c r="AL88" s="38">
        <v>0</v>
      </c>
      <c r="AM88" s="36" t="str">
        <f>AK88+AL88+AQ88+AR88+AS88+AT88+AU88</f>
        <v>0</v>
      </c>
      <c r="AN88" s="36" t="str">
        <f>AG88+AE88+AF88</f>
        <v>0</v>
      </c>
      <c r="AO88" s="36" t="str">
        <f>AN88-AM88</f>
        <v>0</v>
      </c>
      <c r="AP88" s="36" t="str">
        <f>AO88</f>
        <v>0</v>
      </c>
      <c r="AQ88" s="36">
        <v>0</v>
      </c>
      <c r="AR88" s="36">
        <v>0</v>
      </c>
      <c r="AS88" s="36">
        <v>0</v>
      </c>
      <c r="AT88" s="36">
        <v>0</v>
      </c>
      <c r="AU88" s="36">
        <v>0</v>
      </c>
      <c r="AV88" s="26" t="s">
        <v>24</v>
      </c>
      <c r="AW88" s="23" t="s">
        <v>25</v>
      </c>
      <c r="AX88" s="26" t="s">
        <v>24</v>
      </c>
      <c r="AY88" s="26"/>
    </row>
    <row r="89" spans="1:51" customHeight="1" ht="22">
      <c r="A89" s="32"/>
      <c r="B89" s="8"/>
      <c r="C89" s="10" t="s">
        <v>275</v>
      </c>
      <c r="D89" s="10"/>
      <c r="E89" s="32"/>
      <c r="F89" s="32"/>
      <c r="G89" s="32"/>
      <c r="H89" s="32"/>
      <c r="I89" s="17"/>
      <c r="J89" s="13" t="str">
        <f>SUM(J81:J88)</f>
        <v>0</v>
      </c>
      <c r="K89" s="17" t="str">
        <f>SUM(K81:K88)</f>
        <v>0</v>
      </c>
      <c r="L89" s="17" t="str">
        <f>SUM(L81:L88)</f>
        <v>0</v>
      </c>
      <c r="M89" s="19" t="str">
        <f>SUM(M81:M88)</f>
        <v>0</v>
      </c>
      <c r="N89" s="19" t="str">
        <f>SUM(N81:N88)</f>
        <v>0</v>
      </c>
      <c r="O89" s="19" t="str">
        <f>SUM(O81:O88)</f>
        <v>0</v>
      </c>
      <c r="P89" s="19" t="str">
        <f>SUM(P81:P88)</f>
        <v>0</v>
      </c>
      <c r="Q89" s="19" t="str">
        <f>SUM(Q81:Q88)</f>
        <v>0</v>
      </c>
      <c r="R89" s="19" t="str">
        <f>SUM(R81:R88)</f>
        <v>0</v>
      </c>
      <c r="S89" s="13" t="str">
        <f>SUM(S81:S88)</f>
        <v>0</v>
      </c>
      <c r="T89" s="13" t="str">
        <f>SUM(T81:T88)</f>
        <v>0</v>
      </c>
      <c r="U89" s="13" t="str">
        <f>SUM(U81:U88)</f>
        <v>0</v>
      </c>
      <c r="V89" s="13" t="str">
        <f>SUM(V81:V88)</f>
        <v>0</v>
      </c>
      <c r="W89" s="15" t="str">
        <f>SUM(W81:W88)</f>
        <v>0</v>
      </c>
      <c r="X89" s="15" t="str">
        <f>SUM(X81:X88)</f>
        <v>0</v>
      </c>
      <c r="Y89" s="15" t="str">
        <f>SUM(Y81:Y88)</f>
        <v>0</v>
      </c>
      <c r="Z89" s="15" t="str">
        <f>SUM(Z81:Z88)</f>
        <v>0</v>
      </c>
      <c r="AA89" s="15" t="str">
        <f>SUM(AA81:AA88)</f>
        <v>0</v>
      </c>
      <c r="AB89" s="19" t="str">
        <f>SUM(AB81:AB88)</f>
        <v>0</v>
      </c>
      <c r="AC89" s="15" t="str">
        <f>SUM(AC81:AC88)</f>
        <v>0</v>
      </c>
      <c r="AD89" s="15" t="str">
        <f>SUM(AD81:AD88)</f>
        <v>0</v>
      </c>
      <c r="AE89" s="15" t="str">
        <f>SUM(AE81:AE88)</f>
        <v>0</v>
      </c>
      <c r="AF89" s="19" t="str">
        <f>SUM(AF81:AF88)</f>
        <v>0</v>
      </c>
      <c r="AG89" s="19" t="str">
        <f>SUM(AG81:AG88)</f>
        <v>0</v>
      </c>
      <c r="AH89" s="19" t="str">
        <f>SUM(AH81:AH88)</f>
        <v>0</v>
      </c>
      <c r="AI89" s="19" t="str">
        <f>SUM(AI81:AI88)</f>
        <v>0</v>
      </c>
      <c r="AJ89" s="19" t="str">
        <f>SUM(AJ81:AJ88)</f>
        <v>0</v>
      </c>
      <c r="AK89" s="19" t="str">
        <f>SUM(AK81:AK88)</f>
        <v>0</v>
      </c>
      <c r="AL89" s="21" t="str">
        <f>SUM(AL81:AL88)</f>
        <v>0</v>
      </c>
      <c r="AM89" s="19" t="str">
        <f>SUM(AM81:AM88)</f>
        <v>0</v>
      </c>
      <c r="AN89" s="19" t="str">
        <f>SUM(AN81:AN88)</f>
        <v>0</v>
      </c>
      <c r="AO89" s="19" t="str">
        <f>SUM(AO81:AO88)</f>
        <v>0</v>
      </c>
      <c r="AP89" s="19" t="str">
        <f>SUM(AP81:AP88)</f>
        <v>0</v>
      </c>
      <c r="AQ89" s="19" t="str">
        <f>SUM(AQ81:AQ88)</f>
        <v>0</v>
      </c>
      <c r="AR89" s="19" t="str">
        <f>SUM(AR81:AR88)</f>
        <v>0</v>
      </c>
      <c r="AS89" s="19" t="str">
        <f>SUM(AS81:AS88)</f>
        <v>0</v>
      </c>
      <c r="AT89" s="19" t="str">
        <f>SUM(AT81:AT88)</f>
        <v>0</v>
      </c>
      <c r="AU89" s="19" t="str">
        <f>SUM(AU81:AU88)</f>
        <v>0</v>
      </c>
      <c r="AV89" s="27"/>
      <c r="AW89" s="24"/>
      <c r="AX89" s="27"/>
      <c r="AY89" s="27"/>
    </row>
    <row r="90" spans="1:51" customHeight="1" ht="20">
      <c r="A90" s="33"/>
      <c r="B90" s="9"/>
      <c r="C90" s="11" t="s">
        <v>288</v>
      </c>
      <c r="D90" s="11"/>
      <c r="E90" s="33"/>
      <c r="F90" s="33"/>
      <c r="G90" s="33"/>
      <c r="H90" s="33"/>
      <c r="I90" s="18"/>
      <c r="J90" s="14"/>
      <c r="K90" s="18"/>
      <c r="L90" s="18"/>
      <c r="M90" s="20"/>
      <c r="N90" s="20"/>
      <c r="O90" s="20"/>
      <c r="P90" s="20"/>
      <c r="Q90" s="20"/>
      <c r="R90" s="20"/>
      <c r="S90" s="14"/>
      <c r="T90" s="14"/>
      <c r="U90" s="14"/>
      <c r="V90" s="14"/>
      <c r="W90" s="16"/>
      <c r="X90" s="16"/>
      <c r="Y90" s="16"/>
      <c r="Z90" s="16"/>
      <c r="AA90" s="16"/>
      <c r="AB90" s="20"/>
      <c r="AC90" s="16"/>
      <c r="AD90" s="16"/>
      <c r="AE90" s="16"/>
      <c r="AF90" s="20"/>
      <c r="AG90" s="20"/>
      <c r="AH90" s="20"/>
      <c r="AI90" s="20"/>
      <c r="AJ90" s="20"/>
      <c r="AK90" s="20"/>
      <c r="AL90" s="22"/>
      <c r="AM90" s="20"/>
      <c r="AN90" s="20"/>
      <c r="AO90" s="20"/>
      <c r="AP90" s="20"/>
      <c r="AQ90" s="20"/>
      <c r="AR90" s="20"/>
      <c r="AS90" s="20"/>
      <c r="AT90" s="20"/>
      <c r="AU90" s="20"/>
      <c r="AV90" s="28"/>
      <c r="AW90" s="25"/>
      <c r="AX90" s="28"/>
      <c r="AY90" s="28"/>
    </row>
    <row r="91" spans="1:51">
      <c r="A91" s="31">
        <v>55</v>
      </c>
      <c r="B91" s="7">
        <v>20014</v>
      </c>
      <c r="C91" s="7" t="s">
        <v>23</v>
      </c>
      <c r="D91" s="7" t="s">
        <v>22</v>
      </c>
      <c r="E91" s="31" t="s">
        <v>5</v>
      </c>
      <c r="F91" s="31" t="s">
        <v>4</v>
      </c>
      <c r="G91" s="31" t="s">
        <v>14</v>
      </c>
      <c r="H91" s="31" t="s">
        <v>2</v>
      </c>
      <c r="I91" s="34">
        <v>0.0</v>
      </c>
      <c r="J91" s="35">
        <v>21.0</v>
      </c>
      <c r="K91" s="34">
        <v>168.0</v>
      </c>
      <c r="L91" s="34">
        <v>0</v>
      </c>
      <c r="M91" s="36">
        <v>247129.1</v>
      </c>
      <c r="N91" s="36">
        <v>26000.0</v>
      </c>
      <c r="O91" s="36">
        <v>5189711.0</v>
      </c>
      <c r="P91" s="36">
        <v>300000.0</v>
      </c>
      <c r="Q91" s="36">
        <v>0</v>
      </c>
      <c r="R91" s="36">
        <v>5489711.0</v>
      </c>
      <c r="S91" s="35">
        <v>0</v>
      </c>
      <c r="T91" s="35">
        <v>0</v>
      </c>
      <c r="U91" s="35">
        <v>0</v>
      </c>
      <c r="V91" s="35">
        <v>0</v>
      </c>
      <c r="W91" s="37" t="str">
        <f>IF(S91="",0,S91*1.5)</f>
        <v>0</v>
      </c>
      <c r="X91" s="37" t="str">
        <f>IF(T91="",0,T91*2)</f>
        <v>0</v>
      </c>
      <c r="Y91" s="37" t="str">
        <f>IF(U91="",0,U91*3)</f>
        <v>0</v>
      </c>
      <c r="Z91" s="37" t="str">
        <f>IF(V91="",0,V91*4)</f>
        <v>0</v>
      </c>
      <c r="AA91" s="37" t="str">
        <f>SUM(W91:Z91)</f>
        <v>0</v>
      </c>
      <c r="AB91" s="36" t="str">
        <f>IF(N91="",0,N91*AA91)</f>
        <v>0</v>
      </c>
      <c r="AC91" s="37">
        <v>0</v>
      </c>
      <c r="AD91" s="37">
        <v>0</v>
      </c>
      <c r="AE91" s="37" t="str">
        <f>AB91+AD91</f>
        <v>0</v>
      </c>
      <c r="AF91" s="36">
        <v>0</v>
      </c>
      <c r="AG91" s="36">
        <v>300000.0</v>
      </c>
      <c r="AH91" s="36">
        <v>82345.67</v>
      </c>
      <c r="AI91" s="36">
        <v>41172.83</v>
      </c>
      <c r="AJ91" s="36">
        <v>41172.83</v>
      </c>
      <c r="AK91" s="36" t="str">
        <f>SUM(AH91:AJ91)</f>
        <v>0</v>
      </c>
      <c r="AL91" s="38">
        <v>0</v>
      </c>
      <c r="AM91" s="36" t="str">
        <f>AK91+AL91+AQ91+AR91+AS91+AT91+AU91</f>
        <v>0</v>
      </c>
      <c r="AN91" s="36" t="str">
        <f>AG91+AE91+AF91</f>
        <v>0</v>
      </c>
      <c r="AO91" s="36" t="str">
        <f>AN91-AM91</f>
        <v>0</v>
      </c>
      <c r="AP91" s="36" t="str">
        <f>AO91</f>
        <v>0</v>
      </c>
      <c r="AQ91" s="36">
        <v>0</v>
      </c>
      <c r="AR91" s="36">
        <v>0</v>
      </c>
      <c r="AS91" s="36">
        <v>0</v>
      </c>
      <c r="AT91" s="36">
        <v>0</v>
      </c>
      <c r="AU91" s="36">
        <v>0</v>
      </c>
      <c r="AV91" s="26" t="s">
        <v>20</v>
      </c>
      <c r="AW91" s="23" t="s">
        <v>21</v>
      </c>
      <c r="AX91" s="26" t="s">
        <v>20</v>
      </c>
      <c r="AY91" s="26"/>
    </row>
    <row r="92" spans="1:51">
      <c r="A92" s="31">
        <v>56</v>
      </c>
      <c r="B92" s="7">
        <v>20001</v>
      </c>
      <c r="C92" s="7" t="s">
        <v>19</v>
      </c>
      <c r="D92" s="7" t="s">
        <v>18</v>
      </c>
      <c r="E92" s="31" t="s">
        <v>5</v>
      </c>
      <c r="F92" s="31" t="s">
        <v>4</v>
      </c>
      <c r="G92" s="31" t="s">
        <v>3</v>
      </c>
      <c r="H92" s="31" t="s">
        <v>2</v>
      </c>
      <c r="I92" s="34">
        <v>0.0</v>
      </c>
      <c r="J92" s="35">
        <v>21.0</v>
      </c>
      <c r="K92" s="34">
        <v>168.0</v>
      </c>
      <c r="L92" s="34">
        <v>0</v>
      </c>
      <c r="M92" s="36">
        <v>259837.86</v>
      </c>
      <c r="N92" s="36">
        <v>28000.0</v>
      </c>
      <c r="O92" s="36">
        <v>5456595.0</v>
      </c>
      <c r="P92" s="36">
        <v>700000.0</v>
      </c>
      <c r="Q92" s="36">
        <v>0</v>
      </c>
      <c r="R92" s="36">
        <v>6156595.0</v>
      </c>
      <c r="S92" s="35">
        <v>0</v>
      </c>
      <c r="T92" s="35">
        <v>0</v>
      </c>
      <c r="U92" s="35">
        <v>0</v>
      </c>
      <c r="V92" s="35">
        <v>0</v>
      </c>
      <c r="W92" s="37" t="str">
        <f>IF(S92="",0,S92*1.5)</f>
        <v>0</v>
      </c>
      <c r="X92" s="37" t="str">
        <f>IF(T92="",0,T92*2)</f>
        <v>0</v>
      </c>
      <c r="Y92" s="37" t="str">
        <f>IF(U92="",0,U92*3)</f>
        <v>0</v>
      </c>
      <c r="Z92" s="37" t="str">
        <f>IF(V92="",0,V92*4)</f>
        <v>0</v>
      </c>
      <c r="AA92" s="37" t="str">
        <f>SUM(W92:Z92)</f>
        <v>0</v>
      </c>
      <c r="AB92" s="36" t="str">
        <f>IF(N92="",0,N92*AA92)</f>
        <v>0</v>
      </c>
      <c r="AC92" s="37">
        <v>0</v>
      </c>
      <c r="AD92" s="37">
        <v>0</v>
      </c>
      <c r="AE92" s="37" t="str">
        <f>AB92+AD92</f>
        <v>0</v>
      </c>
      <c r="AF92" s="36">
        <v>0</v>
      </c>
      <c r="AG92" s="36">
        <v>700000.0</v>
      </c>
      <c r="AH92" s="36">
        <v>92348.93</v>
      </c>
      <c r="AI92" s="36">
        <v>46174.46</v>
      </c>
      <c r="AJ92" s="36">
        <v>46174.46</v>
      </c>
      <c r="AK92" s="36" t="str">
        <f>SUM(AH92:AJ92)</f>
        <v>0</v>
      </c>
      <c r="AL92" s="38">
        <v>0</v>
      </c>
      <c r="AM92" s="36" t="str">
        <f>AK92+AL92+AQ92+AR92+AS92+AT92+AU92</f>
        <v>0</v>
      </c>
      <c r="AN92" s="36" t="str">
        <f>AG92+AE92+AF92</f>
        <v>0</v>
      </c>
      <c r="AO92" s="36" t="str">
        <f>AN92-AM92</f>
        <v>0</v>
      </c>
      <c r="AP92" s="36" t="str">
        <f>AO92</f>
        <v>0</v>
      </c>
      <c r="AQ92" s="36">
        <v>0</v>
      </c>
      <c r="AR92" s="36">
        <v>0</v>
      </c>
      <c r="AS92" s="36">
        <v>0</v>
      </c>
      <c r="AT92" s="36">
        <v>0</v>
      </c>
      <c r="AU92" s="36">
        <v>0</v>
      </c>
      <c r="AV92" s="26" t="s">
        <v>16</v>
      </c>
      <c r="AW92" s="23" t="s">
        <v>17</v>
      </c>
      <c r="AX92" s="26" t="s">
        <v>16</v>
      </c>
      <c r="AY92" s="26"/>
    </row>
    <row r="93" spans="1:51">
      <c r="A93" s="31">
        <v>57</v>
      </c>
      <c r="B93" s="7">
        <v>20004</v>
      </c>
      <c r="C93" s="7" t="s">
        <v>15</v>
      </c>
      <c r="D93" s="7" t="s">
        <v>10</v>
      </c>
      <c r="E93" s="31" t="s">
        <v>5</v>
      </c>
      <c r="F93" s="31" t="s">
        <v>4</v>
      </c>
      <c r="G93" s="31" t="s">
        <v>14</v>
      </c>
      <c r="H93" s="31" t="s">
        <v>2</v>
      </c>
      <c r="I93" s="34">
        <v>0.0</v>
      </c>
      <c r="J93" s="35">
        <v>21.0</v>
      </c>
      <c r="K93" s="34">
        <v>168.0</v>
      </c>
      <c r="L93" s="34">
        <v>0</v>
      </c>
      <c r="M93" s="36">
        <v>240531.43</v>
      </c>
      <c r="N93" s="36">
        <v>20000.0</v>
      </c>
      <c r="O93" s="36">
        <v>5051160.0</v>
      </c>
      <c r="P93" s="36">
        <v>0</v>
      </c>
      <c r="Q93" s="36">
        <v>0</v>
      </c>
      <c r="R93" s="36">
        <v>5051160.0</v>
      </c>
      <c r="S93" s="35">
        <v>0</v>
      </c>
      <c r="T93" s="35">
        <v>0</v>
      </c>
      <c r="U93" s="35">
        <v>0</v>
      </c>
      <c r="V93" s="35">
        <v>0</v>
      </c>
      <c r="W93" s="37" t="str">
        <f>IF(S93="",0,S93*1.5)</f>
        <v>0</v>
      </c>
      <c r="X93" s="37" t="str">
        <f>IF(T93="",0,T93*2)</f>
        <v>0</v>
      </c>
      <c r="Y93" s="37" t="str">
        <f>IF(U93="",0,U93*3)</f>
        <v>0</v>
      </c>
      <c r="Z93" s="37" t="str">
        <f>IF(V93="",0,V93*4)</f>
        <v>0</v>
      </c>
      <c r="AA93" s="37" t="str">
        <f>SUM(W93:Z93)</f>
        <v>0</v>
      </c>
      <c r="AB93" s="36" t="str">
        <f>IF(N93="",0,N93*AA93)</f>
        <v>0</v>
      </c>
      <c r="AC93" s="37">
        <v>0</v>
      </c>
      <c r="AD93" s="37">
        <v>0</v>
      </c>
      <c r="AE93" s="37" t="str">
        <f>AB93+AD93</f>
        <v>0</v>
      </c>
      <c r="AF93" s="36">
        <v>0</v>
      </c>
      <c r="AG93" s="36">
        <v>0</v>
      </c>
      <c r="AH93" s="36">
        <v>75767.4</v>
      </c>
      <c r="AI93" s="36">
        <v>37883.7</v>
      </c>
      <c r="AJ93" s="36">
        <v>37883.7</v>
      </c>
      <c r="AK93" s="36" t="str">
        <f>SUM(AH93:AJ93)</f>
        <v>0</v>
      </c>
      <c r="AL93" s="38">
        <v>0</v>
      </c>
      <c r="AM93" s="36" t="str">
        <f>AK93+AL93+AQ93+AR93+AS93+AT93+AU93</f>
        <v>0</v>
      </c>
      <c r="AN93" s="36" t="str">
        <f>AG93+AE93+AF93</f>
        <v>0</v>
      </c>
      <c r="AO93" s="36" t="str">
        <f>AN93-AM93</f>
        <v>0</v>
      </c>
      <c r="AP93" s="36" t="str">
        <f>AO93</f>
        <v>0</v>
      </c>
      <c r="AQ93" s="36">
        <v>0</v>
      </c>
      <c r="AR93" s="36">
        <v>0</v>
      </c>
      <c r="AS93" s="36">
        <v>0</v>
      </c>
      <c r="AT93" s="36">
        <v>0</v>
      </c>
      <c r="AU93" s="36">
        <v>0</v>
      </c>
      <c r="AV93" s="26" t="s">
        <v>12</v>
      </c>
      <c r="AW93" s="23" t="s">
        <v>13</v>
      </c>
      <c r="AX93" s="26" t="s">
        <v>12</v>
      </c>
      <c r="AY93" s="26"/>
    </row>
    <row r="94" spans="1:51">
      <c r="A94" s="31">
        <v>58</v>
      </c>
      <c r="B94" s="7">
        <v>20016</v>
      </c>
      <c r="C94" s="7" t="s">
        <v>11</v>
      </c>
      <c r="D94" s="7" t="s">
        <v>10</v>
      </c>
      <c r="E94" s="31" t="s">
        <v>5</v>
      </c>
      <c r="F94" s="31" t="s">
        <v>4</v>
      </c>
      <c r="G94" s="31" t="s">
        <v>3</v>
      </c>
      <c r="H94" s="31" t="s">
        <v>2</v>
      </c>
      <c r="I94" s="34">
        <v>0.0</v>
      </c>
      <c r="J94" s="35">
        <v>21.0</v>
      </c>
      <c r="K94" s="34">
        <v>168.0</v>
      </c>
      <c r="L94" s="34">
        <v>0</v>
      </c>
      <c r="M94" s="36">
        <v>237051.76</v>
      </c>
      <c r="N94" s="36">
        <v>20000.0</v>
      </c>
      <c r="O94" s="36">
        <v>4978087.0</v>
      </c>
      <c r="P94" s="36">
        <v>0</v>
      </c>
      <c r="Q94" s="36">
        <v>100000.0</v>
      </c>
      <c r="R94" s="36">
        <v>5078087.0</v>
      </c>
      <c r="S94" s="35">
        <v>0</v>
      </c>
      <c r="T94" s="35">
        <v>0</v>
      </c>
      <c r="U94" s="35">
        <v>0</v>
      </c>
      <c r="V94" s="35">
        <v>0</v>
      </c>
      <c r="W94" s="37" t="str">
        <f>IF(S94="",0,S94*1.5)</f>
        <v>0</v>
      </c>
      <c r="X94" s="37" t="str">
        <f>IF(T94="",0,T94*2)</f>
        <v>0</v>
      </c>
      <c r="Y94" s="37" t="str">
        <f>IF(U94="",0,U94*3)</f>
        <v>0</v>
      </c>
      <c r="Z94" s="37" t="str">
        <f>IF(V94="",0,V94*4)</f>
        <v>0</v>
      </c>
      <c r="AA94" s="37" t="str">
        <f>SUM(W94:Z94)</f>
        <v>0</v>
      </c>
      <c r="AB94" s="36" t="str">
        <f>IF(N94="",0,N94*AA94)</f>
        <v>0</v>
      </c>
      <c r="AC94" s="37">
        <v>0</v>
      </c>
      <c r="AD94" s="37">
        <v>0</v>
      </c>
      <c r="AE94" s="37" t="str">
        <f>AB94+AD94</f>
        <v>0</v>
      </c>
      <c r="AF94" s="36">
        <v>0</v>
      </c>
      <c r="AG94" s="36">
        <v>100000.0</v>
      </c>
      <c r="AH94" s="36">
        <v>76171.31</v>
      </c>
      <c r="AI94" s="36">
        <v>38085.65</v>
      </c>
      <c r="AJ94" s="36">
        <v>38085.65</v>
      </c>
      <c r="AK94" s="36" t="str">
        <f>SUM(AH94:AJ94)</f>
        <v>0</v>
      </c>
      <c r="AL94" s="38">
        <v>0</v>
      </c>
      <c r="AM94" s="36" t="str">
        <f>AK94+AL94+AQ94+AR94+AS94+AT94+AU94</f>
        <v>0</v>
      </c>
      <c r="AN94" s="36" t="str">
        <f>AG94+AE94+AF94</f>
        <v>0</v>
      </c>
      <c r="AO94" s="36" t="str">
        <f>AN94-AM94</f>
        <v>0</v>
      </c>
      <c r="AP94" s="36" t="str">
        <f>AO94</f>
        <v>0</v>
      </c>
      <c r="AQ94" s="36">
        <v>0</v>
      </c>
      <c r="AR94" s="36">
        <v>0</v>
      </c>
      <c r="AS94" s="36">
        <v>0</v>
      </c>
      <c r="AT94" s="36">
        <v>0</v>
      </c>
      <c r="AU94" s="36">
        <v>0</v>
      </c>
      <c r="AV94" s="26" t="s">
        <v>8</v>
      </c>
      <c r="AW94" s="23" t="s">
        <v>9</v>
      </c>
      <c r="AX94" s="26" t="s">
        <v>8</v>
      </c>
      <c r="AY94" s="26"/>
    </row>
    <row r="95" spans="1:51" customHeight="1" ht="22">
      <c r="A95" s="32"/>
      <c r="B95" s="8"/>
      <c r="C95" s="10" t="s">
        <v>275</v>
      </c>
      <c r="D95" s="10"/>
      <c r="E95" s="32"/>
      <c r="F95" s="32"/>
      <c r="G95" s="32"/>
      <c r="H95" s="32"/>
      <c r="I95" s="17"/>
      <c r="J95" s="13" t="str">
        <f>SUM(J91:J94)</f>
        <v>0</v>
      </c>
      <c r="K95" s="17" t="str">
        <f>SUM(K91:K94)</f>
        <v>0</v>
      </c>
      <c r="L95" s="17" t="str">
        <f>SUM(L91:L94)</f>
        <v>0</v>
      </c>
      <c r="M95" s="19" t="str">
        <f>SUM(M91:M94)</f>
        <v>0</v>
      </c>
      <c r="N95" s="19" t="str">
        <f>SUM(N91:N94)</f>
        <v>0</v>
      </c>
      <c r="O95" s="19" t="str">
        <f>SUM(O91:O94)</f>
        <v>0</v>
      </c>
      <c r="P95" s="19" t="str">
        <f>SUM(P91:P94)</f>
        <v>0</v>
      </c>
      <c r="Q95" s="19" t="str">
        <f>SUM(Q91:Q94)</f>
        <v>0</v>
      </c>
      <c r="R95" s="19" t="str">
        <f>SUM(R91:R94)</f>
        <v>0</v>
      </c>
      <c r="S95" s="13" t="str">
        <f>SUM(S91:S94)</f>
        <v>0</v>
      </c>
      <c r="T95" s="13" t="str">
        <f>SUM(T91:T94)</f>
        <v>0</v>
      </c>
      <c r="U95" s="13" t="str">
        <f>SUM(U91:U94)</f>
        <v>0</v>
      </c>
      <c r="V95" s="13" t="str">
        <f>SUM(V91:V94)</f>
        <v>0</v>
      </c>
      <c r="W95" s="15" t="str">
        <f>SUM(W91:W94)</f>
        <v>0</v>
      </c>
      <c r="X95" s="15" t="str">
        <f>SUM(X91:X94)</f>
        <v>0</v>
      </c>
      <c r="Y95" s="15" t="str">
        <f>SUM(Y91:Y94)</f>
        <v>0</v>
      </c>
      <c r="Z95" s="15" t="str">
        <f>SUM(Z91:Z94)</f>
        <v>0</v>
      </c>
      <c r="AA95" s="15" t="str">
        <f>SUM(AA91:AA94)</f>
        <v>0</v>
      </c>
      <c r="AB95" s="19" t="str">
        <f>SUM(AB91:AB94)</f>
        <v>0</v>
      </c>
      <c r="AC95" s="15" t="str">
        <f>SUM(AC91:AC94)</f>
        <v>0</v>
      </c>
      <c r="AD95" s="15" t="str">
        <f>SUM(AD91:AD94)</f>
        <v>0</v>
      </c>
      <c r="AE95" s="15" t="str">
        <f>SUM(AE91:AE94)</f>
        <v>0</v>
      </c>
      <c r="AF95" s="19" t="str">
        <f>SUM(AF91:AF94)</f>
        <v>0</v>
      </c>
      <c r="AG95" s="19" t="str">
        <f>SUM(AG91:AG94)</f>
        <v>0</v>
      </c>
      <c r="AH95" s="19" t="str">
        <f>SUM(AH91:AH94)</f>
        <v>0</v>
      </c>
      <c r="AI95" s="19" t="str">
        <f>SUM(AI91:AI94)</f>
        <v>0</v>
      </c>
      <c r="AJ95" s="19" t="str">
        <f>SUM(AJ91:AJ94)</f>
        <v>0</v>
      </c>
      <c r="AK95" s="19" t="str">
        <f>SUM(AK91:AK94)</f>
        <v>0</v>
      </c>
      <c r="AL95" s="21" t="str">
        <f>SUM(AL91:AL94)</f>
        <v>0</v>
      </c>
      <c r="AM95" s="19" t="str">
        <f>SUM(AM91:AM94)</f>
        <v>0</v>
      </c>
      <c r="AN95" s="19" t="str">
        <f>SUM(AN91:AN94)</f>
        <v>0</v>
      </c>
      <c r="AO95" s="19" t="str">
        <f>SUM(AO91:AO94)</f>
        <v>0</v>
      </c>
      <c r="AP95" s="19" t="str">
        <f>SUM(AP91:AP94)</f>
        <v>0</v>
      </c>
      <c r="AQ95" s="19" t="str">
        <f>SUM(AQ91:AQ94)</f>
        <v>0</v>
      </c>
      <c r="AR95" s="19" t="str">
        <f>SUM(AR91:AR94)</f>
        <v>0</v>
      </c>
      <c r="AS95" s="19" t="str">
        <f>SUM(AS91:AS94)</f>
        <v>0</v>
      </c>
      <c r="AT95" s="19" t="str">
        <f>SUM(AT91:AT94)</f>
        <v>0</v>
      </c>
      <c r="AU95" s="19" t="str">
        <f>SUM(AU91:AU94)</f>
        <v>0</v>
      </c>
      <c r="AV95" s="27"/>
      <c r="AW95" s="24"/>
      <c r="AX95" s="27"/>
      <c r="AY95" s="27"/>
    </row>
    <row r="96" spans="1:51" customHeight="1" ht="20">
      <c r="A96" s="33"/>
      <c r="B96" s="9"/>
      <c r="C96" s="11" t="s">
        <v>289</v>
      </c>
      <c r="D96" s="11"/>
      <c r="E96" s="33"/>
      <c r="F96" s="33"/>
      <c r="G96" s="33"/>
      <c r="H96" s="33"/>
      <c r="I96" s="18"/>
      <c r="J96" s="14"/>
      <c r="K96" s="18"/>
      <c r="L96" s="18"/>
      <c r="M96" s="20"/>
      <c r="N96" s="20"/>
      <c r="O96" s="20"/>
      <c r="P96" s="20"/>
      <c r="Q96" s="20"/>
      <c r="R96" s="20"/>
      <c r="S96" s="14"/>
      <c r="T96" s="14"/>
      <c r="U96" s="14"/>
      <c r="V96" s="14"/>
      <c r="W96" s="16"/>
      <c r="X96" s="16"/>
      <c r="Y96" s="16"/>
      <c r="Z96" s="16"/>
      <c r="AA96" s="16"/>
      <c r="AB96" s="20"/>
      <c r="AC96" s="16"/>
      <c r="AD96" s="16"/>
      <c r="AE96" s="16"/>
      <c r="AF96" s="20"/>
      <c r="AG96" s="20"/>
      <c r="AH96" s="20"/>
      <c r="AI96" s="20"/>
      <c r="AJ96" s="20"/>
      <c r="AK96" s="20"/>
      <c r="AL96" s="22"/>
      <c r="AM96" s="20"/>
      <c r="AN96" s="20"/>
      <c r="AO96" s="20"/>
      <c r="AP96" s="20"/>
      <c r="AQ96" s="20"/>
      <c r="AR96" s="20"/>
      <c r="AS96" s="20"/>
      <c r="AT96" s="20"/>
      <c r="AU96" s="20"/>
      <c r="AV96" s="28"/>
      <c r="AW96" s="25"/>
      <c r="AX96" s="28"/>
      <c r="AY96" s="28"/>
    </row>
    <row r="97" spans="1:51">
      <c r="A97" s="31">
        <v>59</v>
      </c>
      <c r="B97" s="7">
        <v>41308</v>
      </c>
      <c r="C97" s="7" t="s">
        <v>7</v>
      </c>
      <c r="D97" s="7" t="s">
        <v>6</v>
      </c>
      <c r="E97" s="31" t="s">
        <v>5</v>
      </c>
      <c r="F97" s="31" t="s">
        <v>4</v>
      </c>
      <c r="G97" s="31" t="s">
        <v>3</v>
      </c>
      <c r="H97" s="31" t="s">
        <v>2</v>
      </c>
      <c r="I97" s="34">
        <v>0.0</v>
      </c>
      <c r="J97" s="35">
        <v>21.0</v>
      </c>
      <c r="K97" s="34">
        <v>168.0</v>
      </c>
      <c r="L97" s="34">
        <v>0</v>
      </c>
      <c r="M97" s="36">
        <v>0</v>
      </c>
      <c r="N97" s="36">
        <v>0</v>
      </c>
      <c r="O97" s="36">
        <v>0</v>
      </c>
      <c r="P97" s="36">
        <v>0</v>
      </c>
      <c r="Q97" s="36">
        <v>0</v>
      </c>
      <c r="R97" s="36">
        <v>0</v>
      </c>
      <c r="S97" s="35">
        <v>0</v>
      </c>
      <c r="T97" s="35">
        <v>0</v>
      </c>
      <c r="U97" s="35">
        <v>0</v>
      </c>
      <c r="V97" s="35">
        <v>0</v>
      </c>
      <c r="W97" s="37" t="str">
        <f>IF(S97="",0,S97*1.5)</f>
        <v>0</v>
      </c>
      <c r="X97" s="37" t="str">
        <f>IF(T97="",0,T97*2)</f>
        <v>0</v>
      </c>
      <c r="Y97" s="37" t="str">
        <f>IF(U97="",0,U97*3)</f>
        <v>0</v>
      </c>
      <c r="Z97" s="37" t="str">
        <f>IF(V97="",0,V97*4)</f>
        <v>0</v>
      </c>
      <c r="AA97" s="37" t="str">
        <f>SUM(W97:Z97)</f>
        <v>0</v>
      </c>
      <c r="AB97" s="36" t="str">
        <f>IF(N97="",0,N97*AA97)</f>
        <v>0</v>
      </c>
      <c r="AC97" s="37">
        <v>0</v>
      </c>
      <c r="AD97" s="37">
        <v>0</v>
      </c>
      <c r="AE97" s="37" t="str">
        <f>AB97+AD97</f>
        <v>0</v>
      </c>
      <c r="AF97" s="36">
        <v>0</v>
      </c>
      <c r="AG97" s="36">
        <v>0</v>
      </c>
      <c r="AH97" s="36">
        <v>0</v>
      </c>
      <c r="AI97" s="36">
        <v>0</v>
      </c>
      <c r="AJ97" s="36">
        <v>0</v>
      </c>
      <c r="AK97" s="36" t="str">
        <f>SUM(AH97:AJ97)</f>
        <v>0</v>
      </c>
      <c r="AL97" s="38">
        <v>0</v>
      </c>
      <c r="AM97" s="36" t="str">
        <f>AK97+AL97+AQ97+AR97+AS97+AT97+AU97</f>
        <v>0</v>
      </c>
      <c r="AN97" s="36" t="str">
        <f>AG97+AE97+AF97</f>
        <v>0</v>
      </c>
      <c r="AO97" s="36" t="str">
        <f>AN97-AM97</f>
        <v>0</v>
      </c>
      <c r="AP97" s="36" t="str">
        <f>AO97</f>
        <v>0</v>
      </c>
      <c r="AQ97" s="36">
        <v>0</v>
      </c>
      <c r="AR97" s="36">
        <v>0</v>
      </c>
      <c r="AS97" s="36">
        <v>0</v>
      </c>
      <c r="AT97" s="36">
        <v>0</v>
      </c>
      <c r="AU97" s="36">
        <v>0</v>
      </c>
      <c r="AV97" s="26" t="s">
        <v>0</v>
      </c>
      <c r="AW97" s="23" t="s">
        <v>1</v>
      </c>
      <c r="AX97" s="26" t="s">
        <v>0</v>
      </c>
      <c r="AY97" s="26"/>
    </row>
    <row r="98" spans="1:51" customHeight="1" ht="22">
      <c r="A98" s="32"/>
      <c r="B98" s="8"/>
      <c r="C98" s="10" t="s">
        <v>275</v>
      </c>
      <c r="D98" s="10"/>
      <c r="E98" s="32"/>
      <c r="F98" s="32"/>
      <c r="G98" s="32"/>
      <c r="H98" s="32"/>
      <c r="I98" s="17"/>
      <c r="J98" s="13" t="str">
        <f>SUM(J97:J97)</f>
        <v>0</v>
      </c>
      <c r="K98" s="17" t="str">
        <f>SUM(K97:K97)</f>
        <v>0</v>
      </c>
      <c r="L98" s="17" t="str">
        <f>SUM(L97:L97)</f>
        <v>0</v>
      </c>
      <c r="M98" s="19" t="str">
        <f>SUM(M97:M97)</f>
        <v>0</v>
      </c>
      <c r="N98" s="19" t="str">
        <f>SUM(N97:N97)</f>
        <v>0</v>
      </c>
      <c r="O98" s="19" t="str">
        <f>SUM(O97:O97)</f>
        <v>0</v>
      </c>
      <c r="P98" s="19" t="str">
        <f>SUM(P97:P97)</f>
        <v>0</v>
      </c>
      <c r="Q98" s="19" t="str">
        <f>SUM(Q97:Q97)</f>
        <v>0</v>
      </c>
      <c r="R98" s="19" t="str">
        <f>SUM(R97:R97)</f>
        <v>0</v>
      </c>
      <c r="S98" s="13" t="str">
        <f>SUM(S97:S97)</f>
        <v>0</v>
      </c>
      <c r="T98" s="13" t="str">
        <f>SUM(T97:T97)</f>
        <v>0</v>
      </c>
      <c r="U98" s="13" t="str">
        <f>SUM(U97:U97)</f>
        <v>0</v>
      </c>
      <c r="V98" s="13" t="str">
        <f>SUM(V97:V97)</f>
        <v>0</v>
      </c>
      <c r="W98" s="15" t="str">
        <f>SUM(W97:W97)</f>
        <v>0</v>
      </c>
      <c r="X98" s="15" t="str">
        <f>SUM(X97:X97)</f>
        <v>0</v>
      </c>
      <c r="Y98" s="15" t="str">
        <f>SUM(Y97:Y97)</f>
        <v>0</v>
      </c>
      <c r="Z98" s="15" t="str">
        <f>SUM(Z97:Z97)</f>
        <v>0</v>
      </c>
      <c r="AA98" s="15" t="str">
        <f>SUM(AA97:AA97)</f>
        <v>0</v>
      </c>
      <c r="AB98" s="19" t="str">
        <f>SUM(AB97:AB97)</f>
        <v>0</v>
      </c>
      <c r="AC98" s="15" t="str">
        <f>SUM(AC97:AC97)</f>
        <v>0</v>
      </c>
      <c r="AD98" s="15" t="str">
        <f>SUM(AD97:AD97)</f>
        <v>0</v>
      </c>
      <c r="AE98" s="15" t="str">
        <f>SUM(AE97:AE97)</f>
        <v>0</v>
      </c>
      <c r="AF98" s="19" t="str">
        <f>SUM(AF97:AF97)</f>
        <v>0</v>
      </c>
      <c r="AG98" s="19" t="str">
        <f>SUM(AG97:AG97)</f>
        <v>0</v>
      </c>
      <c r="AH98" s="19" t="str">
        <f>SUM(AH97:AH97)</f>
        <v>0</v>
      </c>
      <c r="AI98" s="19" t="str">
        <f>SUM(AI97:AI97)</f>
        <v>0</v>
      </c>
      <c r="AJ98" s="19" t="str">
        <f>SUM(AJ97:AJ97)</f>
        <v>0</v>
      </c>
      <c r="AK98" s="19" t="str">
        <f>SUM(AK97:AK97)</f>
        <v>0</v>
      </c>
      <c r="AL98" s="21" t="str">
        <f>SUM(AL97:AL97)</f>
        <v>0</v>
      </c>
      <c r="AM98" s="19" t="str">
        <f>SUM(AM97:AM97)</f>
        <v>0</v>
      </c>
      <c r="AN98" s="19" t="str">
        <f>SUM(AN97:AN97)</f>
        <v>0</v>
      </c>
      <c r="AO98" s="19" t="str">
        <f>SUM(AO97:AO97)</f>
        <v>0</v>
      </c>
      <c r="AP98" s="19" t="str">
        <f>SUM(AP97:AP97)</f>
        <v>0</v>
      </c>
      <c r="AQ98" s="19" t="str">
        <f>SUM(AQ97:AQ97)</f>
        <v>0</v>
      </c>
      <c r="AR98" s="19" t="str">
        <f>SUM(AR97:AR97)</f>
        <v>0</v>
      </c>
      <c r="AS98" s="19" t="str">
        <f>SUM(AS97:AS97)</f>
        <v>0</v>
      </c>
      <c r="AT98" s="19" t="str">
        <f>SUM(AT97:AT97)</f>
        <v>0</v>
      </c>
      <c r="AU98" s="19" t="str">
        <f>SUM(AU97:AU97)</f>
        <v>0</v>
      </c>
      <c r="AV98" s="27"/>
      <c r="AW98" s="24"/>
      <c r="AX98" s="27"/>
      <c r="AY98" s="27"/>
    </row>
    <row r="99" spans="1:51" customHeight="1" ht="20">
      <c r="A99" s="33"/>
      <c r="B99" s="9"/>
      <c r="C99" s="11" t="s">
        <v>290</v>
      </c>
      <c r="D99" s="11"/>
      <c r="E99" s="33"/>
      <c r="F99" s="33"/>
      <c r="G99" s="33"/>
      <c r="H99" s="33"/>
      <c r="I99" s="18"/>
      <c r="J99" s="14"/>
      <c r="K99" s="18"/>
      <c r="L99" s="18"/>
      <c r="M99" s="20"/>
      <c r="N99" s="20"/>
      <c r="O99" s="20"/>
      <c r="P99" s="20"/>
      <c r="Q99" s="20"/>
      <c r="R99" s="20"/>
      <c r="S99" s="14"/>
      <c r="T99" s="14"/>
      <c r="U99" s="14"/>
      <c r="V99" s="14"/>
      <c r="W99" s="16"/>
      <c r="X99" s="16"/>
      <c r="Y99" s="16"/>
      <c r="Z99" s="16"/>
      <c r="AA99" s="16"/>
      <c r="AB99" s="20"/>
      <c r="AC99" s="16"/>
      <c r="AD99" s="16"/>
      <c r="AE99" s="16"/>
      <c r="AF99" s="20"/>
      <c r="AG99" s="20"/>
      <c r="AH99" s="20"/>
      <c r="AI99" s="20"/>
      <c r="AJ99" s="20"/>
      <c r="AK99" s="20"/>
      <c r="AL99" s="22"/>
      <c r="AM99" s="20"/>
      <c r="AN99" s="20"/>
      <c r="AO99" s="20"/>
      <c r="AP99" s="20"/>
      <c r="AQ99" s="20"/>
      <c r="AR99" s="20"/>
      <c r="AS99" s="20"/>
      <c r="AT99" s="20"/>
      <c r="AU99" s="20"/>
      <c r="AV99" s="28"/>
      <c r="AW99" s="25"/>
      <c r="AX99" s="28"/>
      <c r="AY99" s="28"/>
    </row>
    <row r="100" spans="1:51" customHeight="1" ht="24">
      <c r="A100" s="39"/>
      <c r="B100" s="1"/>
      <c r="C100" s="2" t="s">
        <v>291</v>
      </c>
      <c r="D100" s="2"/>
      <c r="E100" s="2"/>
      <c r="F100" s="2"/>
      <c r="G100" s="2"/>
      <c r="H100" s="2"/>
      <c r="I100" s="40" t="str">
        <f>SUMIF($A$11:$A$99,"&gt;0",I11:I99)</f>
        <v>0</v>
      </c>
      <c r="J100" s="41" t="str">
        <f>SUMIF($A$11:$A$99,"&gt;0",J11:J99)</f>
        <v>0</v>
      </c>
      <c r="K100" s="42" t="str">
        <f>SUMIF($A$11:$A$99,"&gt;0",K11:K99)</f>
        <v>0</v>
      </c>
      <c r="L100" s="42" t="str">
        <f>SUMIF($A$11:$A$99,"&gt;0",L11:L99)</f>
        <v>0</v>
      </c>
      <c r="M100" s="43" t="str">
        <f>SUMIF($A$11:$A$99,"&gt;0",M11:M99)</f>
        <v>0</v>
      </c>
      <c r="N100" s="43" t="str">
        <f>SUMIF($A$11:$A$99,"&gt;0",N11:N99)</f>
        <v>0</v>
      </c>
      <c r="O100" s="43" t="str">
        <f>SUMIF($A$11:$A$99,"&gt;0",O11:O99)</f>
        <v>0</v>
      </c>
      <c r="P100" s="43" t="str">
        <f>SUMIF($A$11:$A$99,"&gt;0",P11:P99)</f>
        <v>0</v>
      </c>
      <c r="Q100" s="43" t="str">
        <f>SUMIF($A$11:$A$99,"&gt;0",Q11:Q99)</f>
        <v>0</v>
      </c>
      <c r="R100" s="43" t="str">
        <f>SUMIF($A$11:$A$99,"&gt;0",R11:R99)</f>
        <v>0</v>
      </c>
      <c r="S100" s="41" t="str">
        <f>SUMIF($A$11:$A$99,"&gt;0",S11:S99)</f>
        <v>0</v>
      </c>
      <c r="T100" s="41" t="str">
        <f>SUMIF($A$11:$A$99,"&gt;0",T11:T99)</f>
        <v>0</v>
      </c>
      <c r="U100" s="41" t="str">
        <f>SUMIF($A$11:$A$99,"&gt;0",U11:U99)</f>
        <v>0</v>
      </c>
      <c r="V100" s="41" t="str">
        <f>SUMIF($A$11:$A$99,"&gt;0",V11:V99)</f>
        <v>0</v>
      </c>
      <c r="W100" s="44" t="str">
        <f>SUMIF($A$11:$A$99,"&gt;0",W11:W99)</f>
        <v>0</v>
      </c>
      <c r="X100" s="44" t="str">
        <f>SUMIF($A$11:$A$99,"&gt;0",X11:X99)</f>
        <v>0</v>
      </c>
      <c r="Y100" s="44" t="str">
        <f>SUMIF($A$11:$A$99,"&gt;0",Y11:Y99)</f>
        <v>0</v>
      </c>
      <c r="Z100" s="44" t="str">
        <f>SUMIF($A$11:$A$99,"&gt;0",Z11:Z99)</f>
        <v>0</v>
      </c>
      <c r="AA100" s="44" t="str">
        <f>SUMIF($A$11:$A$99,"&gt;0",AA11:AA99)</f>
        <v>0</v>
      </c>
      <c r="AB100" s="43" t="str">
        <f>SUMIF($A$11:$A$99,"&gt;0",AB11:AB99)</f>
        <v>0</v>
      </c>
      <c r="AC100" s="44" t="str">
        <f>SUMIF($A$11:$A$99,"&gt;0",AC11:AC99)</f>
        <v>0</v>
      </c>
      <c r="AD100" s="44" t="str">
        <f>SUMIF($A$11:$A$99,"&gt;0",AD11:AD99)</f>
        <v>0</v>
      </c>
      <c r="AE100" s="44" t="str">
        <f>SUMIF($A$11:$A$99,"&gt;0",AE11:AE99)</f>
        <v>0</v>
      </c>
      <c r="AF100" s="43" t="str">
        <f>SUMIF($A$11:$A$99,"&gt;0",AF11:AF99)</f>
        <v>0</v>
      </c>
      <c r="AG100" s="43" t="str">
        <f>SUMIF($A$11:$A$99,"&gt;0",AG11:AG99)</f>
        <v>0</v>
      </c>
      <c r="AH100" s="43" t="str">
        <f>SUMIF($A$11:$A$99,"&gt;0",AH11:AH99)</f>
        <v>0</v>
      </c>
      <c r="AI100" s="43" t="str">
        <f>SUMIF($A$11:$A$99,"&gt;0",AI11:AI99)</f>
        <v>0</v>
      </c>
      <c r="AJ100" s="43" t="str">
        <f>SUMIF($A$11:$A$99,"&gt;0",AJ11:AJ99)</f>
        <v>0</v>
      </c>
      <c r="AK100" s="43" t="str">
        <f>SUMIF($A$11:$A$99,"&gt;0",AK11:AK99)</f>
        <v>0</v>
      </c>
      <c r="AL100" s="45" t="str">
        <f>SUMIF($A$11:$A$99,"&gt;0",AL11:AL99)</f>
        <v>0</v>
      </c>
      <c r="AM100" s="43" t="str">
        <f>SUMIF($A$11:$A$99,"&gt;0",AM11:AM99)</f>
        <v>0</v>
      </c>
      <c r="AN100" s="43" t="str">
        <f>SUMIF($A$11:$A$99,"&gt;0",AN11:AN99)</f>
        <v>0</v>
      </c>
      <c r="AO100" s="43" t="str">
        <f>SUMIF($A$11:$A$99,"&gt;0",AO11:AO99)</f>
        <v>0</v>
      </c>
      <c r="AP100" s="43" t="str">
        <f>SUMIF($A$11:$A$99,"&gt;0",AP11:AP99)</f>
        <v>0</v>
      </c>
      <c r="AQ100" s="43" t="str">
        <f>SUMIF($A$11:$A$99,"&gt;0",AQ11:AQ99)</f>
        <v>0</v>
      </c>
      <c r="AR100" s="43" t="str">
        <f>SUMIF($A$11:$A$99,"&gt;0",AR11:AR99)</f>
        <v>0</v>
      </c>
      <c r="AS100" s="43" t="str">
        <f>SUMIF($A$11:$A$99,"&gt;0",AS11:AS99)</f>
        <v>0</v>
      </c>
      <c r="AT100" s="43" t="str">
        <f>SUMIF($A$11:$A$99,"&gt;0",AT11:AT99)</f>
        <v>0</v>
      </c>
      <c r="AU100" s="43" t="str">
        <f>SUMIF($A$11:$A$99,"&gt;0",AU11:AU99)</f>
        <v>0</v>
      </c>
      <c r="AV100" s="46"/>
      <c r="AW100" s="47"/>
      <c r="AX100" s="46"/>
      <c r="AY100" s="46"/>
    </row>
    <row r="103" spans="1:51">
      <c r="A103" s="48" t="s">
        <v>292</v>
      </c>
      <c r="B103" s="48"/>
      <c r="C103" s="48"/>
      <c r="D103" s="48"/>
      <c r="E103" s="48"/>
      <c r="F103" s="48"/>
      <c r="G103" s="48"/>
      <c r="H103" s="48"/>
      <c r="I103" s="48"/>
      <c r="J103" s="48" t="s">
        <v>295</v>
      </c>
      <c r="K103" s="48"/>
      <c r="L103" s="48"/>
      <c r="M103" s="48"/>
      <c r="N103" s="48"/>
      <c r="O103" s="48"/>
      <c r="P103" s="48"/>
      <c r="Q103" s="48"/>
      <c r="R103" s="48" t="s">
        <v>295</v>
      </c>
      <c r="S103" s="48"/>
      <c r="T103" s="48"/>
      <c r="U103" s="48"/>
      <c r="V103" s="48"/>
      <c r="W103" s="48"/>
      <c r="X103" s="48"/>
      <c r="Y103" s="48"/>
      <c r="Z103" s="48" t="s">
        <v>300</v>
      </c>
      <c r="AA103" s="48"/>
      <c r="AB103" s="48"/>
      <c r="AC103" s="48"/>
      <c r="AD103" s="48"/>
      <c r="AE103" s="48"/>
      <c r="AF103" s="48"/>
      <c r="AG103" s="48"/>
      <c r="AH103" s="48" t="s">
        <v>300</v>
      </c>
      <c r="AI103" s="48"/>
      <c r="AJ103" s="48"/>
      <c r="AK103" s="48"/>
      <c r="AL103" s="48"/>
      <c r="AM103" s="48"/>
      <c r="AN103" s="48"/>
      <c r="AO103" s="48"/>
    </row>
    <row r="104" spans="1:51">
      <c r="A104" s="48"/>
      <c r="B104" s="48"/>
      <c r="C104" s="48"/>
      <c r="D104" s="48"/>
      <c r="E104" s="48"/>
      <c r="F104" s="48"/>
      <c r="G104" s="48"/>
      <c r="H104" s="48"/>
      <c r="I104" s="48"/>
      <c r="J104" s="48"/>
      <c r="K104" s="48"/>
      <c r="L104" s="48"/>
      <c r="M104" s="48"/>
      <c r="N104" s="48"/>
      <c r="O104" s="48"/>
      <c r="P104" s="48"/>
      <c r="Q104" s="48"/>
      <c r="R104" s="48"/>
      <c r="S104" s="48"/>
      <c r="T104" s="48"/>
      <c r="U104" s="48"/>
      <c r="V104" s="48"/>
      <c r="W104" s="48"/>
      <c r="X104" s="48"/>
      <c r="Y104" s="48"/>
      <c r="Z104" s="48"/>
      <c r="AA104" s="48"/>
      <c r="AB104" s="48"/>
      <c r="AC104" s="48"/>
      <c r="AD104" s="48"/>
      <c r="AE104" s="48"/>
      <c r="AF104" s="48"/>
      <c r="AG104" s="48"/>
      <c r="AH104" s="48"/>
      <c r="AI104" s="48"/>
      <c r="AJ104" s="48"/>
      <c r="AK104" s="48"/>
      <c r="AL104" s="48"/>
      <c r="AM104" s="48"/>
      <c r="AN104" s="48"/>
      <c r="AO104" s="48"/>
    </row>
    <row r="105" spans="1:51">
      <c r="A105" s="48"/>
      <c r="B105" s="48"/>
      <c r="C105" s="48"/>
      <c r="D105" s="48"/>
      <c r="E105" s="48"/>
      <c r="F105" s="48"/>
      <c r="G105" s="48"/>
      <c r="H105" s="48"/>
      <c r="I105" s="48"/>
      <c r="J105" s="48"/>
      <c r="K105" s="48"/>
      <c r="L105" s="48"/>
      <c r="M105" s="48"/>
      <c r="N105" s="48"/>
      <c r="O105" s="48"/>
      <c r="P105" s="48"/>
      <c r="Q105" s="48"/>
      <c r="R105" s="48"/>
      <c r="S105" s="48"/>
      <c r="T105" s="48"/>
      <c r="U105" s="48"/>
      <c r="V105" s="48"/>
      <c r="W105" s="48"/>
      <c r="X105" s="48"/>
      <c r="Y105" s="48"/>
      <c r="Z105" s="48"/>
      <c r="AA105" s="48"/>
      <c r="AB105" s="48"/>
      <c r="AC105" s="48"/>
      <c r="AD105" s="48"/>
      <c r="AE105" s="48"/>
      <c r="AF105" s="48"/>
      <c r="AG105" s="48"/>
      <c r="AH105" s="48"/>
      <c r="AI105" s="48"/>
      <c r="AJ105" s="48"/>
      <c r="AK105" s="48"/>
      <c r="AL105" s="48"/>
      <c r="AM105" s="48"/>
      <c r="AN105" s="48"/>
      <c r="AO105" s="48"/>
    </row>
    <row r="106" spans="1:51">
      <c r="A106" s="48"/>
      <c r="B106" s="48"/>
      <c r="C106" s="48"/>
      <c r="D106" s="48"/>
      <c r="E106" s="48"/>
      <c r="F106" s="48"/>
      <c r="G106" s="48"/>
      <c r="H106" s="48"/>
      <c r="I106" s="48"/>
      <c r="J106" s="48"/>
      <c r="K106" s="48"/>
      <c r="L106" s="48"/>
      <c r="M106" s="48"/>
      <c r="N106" s="48"/>
      <c r="O106" s="48"/>
      <c r="P106" s="48"/>
      <c r="Q106" s="48"/>
      <c r="R106" s="48"/>
      <c r="S106" s="48"/>
      <c r="T106" s="48"/>
      <c r="U106" s="48"/>
      <c r="V106" s="48"/>
      <c r="W106" s="48"/>
      <c r="X106" s="48"/>
      <c r="Y106" s="48"/>
      <c r="Z106" s="48"/>
      <c r="AA106" s="48"/>
      <c r="AB106" s="48"/>
      <c r="AC106" s="48"/>
      <c r="AD106" s="48"/>
      <c r="AE106" s="48"/>
      <c r="AF106" s="48"/>
      <c r="AG106" s="48"/>
      <c r="AH106" s="48"/>
      <c r="AI106" s="48"/>
      <c r="AJ106" s="48"/>
      <c r="AK106" s="48"/>
      <c r="AL106" s="48"/>
      <c r="AM106" s="48"/>
      <c r="AN106" s="48"/>
      <c r="AO106" s="48"/>
    </row>
    <row r="107" spans="1:51">
      <c r="A107" s="48"/>
      <c r="B107" s="48"/>
      <c r="C107" s="48"/>
      <c r="D107" s="48"/>
      <c r="E107" s="48"/>
      <c r="F107" s="48"/>
      <c r="G107" s="48"/>
      <c r="H107" s="48"/>
      <c r="I107" s="48"/>
      <c r="J107" s="48"/>
      <c r="K107" s="48"/>
      <c r="L107" s="48"/>
      <c r="M107" s="48"/>
      <c r="N107" s="48"/>
      <c r="O107" s="48"/>
      <c r="P107" s="48"/>
      <c r="Q107" s="48"/>
      <c r="R107" s="48"/>
      <c r="S107" s="48"/>
      <c r="T107" s="48"/>
      <c r="U107" s="48"/>
      <c r="V107" s="48"/>
      <c r="W107" s="48"/>
      <c r="X107" s="48"/>
      <c r="Y107" s="48"/>
      <c r="Z107" s="48"/>
      <c r="AA107" s="48"/>
      <c r="AB107" s="48"/>
      <c r="AC107" s="48"/>
      <c r="AD107" s="48"/>
      <c r="AE107" s="48"/>
      <c r="AF107" s="48"/>
      <c r="AG107" s="48"/>
      <c r="AH107" s="48"/>
      <c r="AI107" s="48"/>
      <c r="AJ107" s="48"/>
      <c r="AK107" s="48"/>
      <c r="AL107" s="48"/>
      <c r="AM107" s="48"/>
      <c r="AN107" s="48"/>
      <c r="AO107" s="48"/>
    </row>
    <row r="108" spans="1:51">
      <c r="A108" s="48"/>
      <c r="B108" s="48"/>
      <c r="C108" s="48"/>
      <c r="D108" s="48"/>
      <c r="E108" s="48"/>
      <c r="F108" s="48"/>
      <c r="G108" s="48"/>
      <c r="H108" s="48"/>
      <c r="I108" s="48"/>
      <c r="J108" s="48"/>
      <c r="K108" s="48"/>
      <c r="L108" s="48"/>
      <c r="M108" s="48"/>
      <c r="N108" s="48"/>
      <c r="O108" s="48"/>
      <c r="P108" s="48"/>
      <c r="Q108" s="48"/>
      <c r="R108" s="48"/>
      <c r="S108" s="48"/>
      <c r="T108" s="48"/>
      <c r="U108" s="48"/>
      <c r="V108" s="48"/>
      <c r="W108" s="48"/>
      <c r="X108" s="48"/>
      <c r="Y108" s="48"/>
      <c r="Z108" s="48"/>
      <c r="AA108" s="48"/>
      <c r="AB108" s="48"/>
      <c r="AC108" s="48"/>
      <c r="AD108" s="48"/>
      <c r="AE108" s="48"/>
      <c r="AF108" s="48"/>
      <c r="AG108" s="48"/>
      <c r="AH108" s="48"/>
      <c r="AI108" s="48"/>
      <c r="AJ108" s="48"/>
      <c r="AK108" s="48"/>
      <c r="AL108" s="48"/>
      <c r="AM108" s="48"/>
      <c r="AN108" s="48"/>
      <c r="AO108" s="48"/>
    </row>
    <row r="109" spans="1:51">
      <c r="A109" s="49" t="s">
        <v>293</v>
      </c>
      <c r="B109" s="49"/>
      <c r="C109" s="49"/>
      <c r="D109" s="49"/>
      <c r="E109" s="49"/>
      <c r="F109" s="49"/>
      <c r="G109" s="49"/>
      <c r="H109" s="49"/>
      <c r="I109" s="49"/>
      <c r="J109" s="49" t="s">
        <v>296</v>
      </c>
      <c r="K109" s="49"/>
      <c r="L109" s="49"/>
      <c r="M109" s="49"/>
      <c r="N109" s="49"/>
      <c r="O109" s="49"/>
      <c r="P109" s="49"/>
      <c r="Q109" s="49"/>
      <c r="R109" s="49" t="s">
        <v>298</v>
      </c>
      <c r="S109" s="49"/>
      <c r="T109" s="49"/>
      <c r="U109" s="49"/>
      <c r="V109" s="49"/>
      <c r="W109" s="49"/>
      <c r="X109" s="49"/>
      <c r="Y109" s="49"/>
      <c r="Z109" s="49" t="s">
        <v>301</v>
      </c>
      <c r="AA109" s="49"/>
      <c r="AB109" s="49"/>
      <c r="AC109" s="49"/>
      <c r="AD109" s="49"/>
      <c r="AE109" s="49"/>
      <c r="AF109" s="49"/>
      <c r="AG109" s="49"/>
      <c r="AH109" s="49" t="s">
        <v>303</v>
      </c>
      <c r="AI109" s="49"/>
      <c r="AJ109" s="49"/>
      <c r="AK109" s="49"/>
      <c r="AL109" s="49"/>
      <c r="AM109" s="49"/>
      <c r="AN109" s="49"/>
      <c r="AO109" s="49"/>
    </row>
    <row r="110" spans="1:51">
      <c r="A110" s="48" t="s">
        <v>294</v>
      </c>
      <c r="B110" s="48"/>
      <c r="C110" s="48"/>
      <c r="D110" s="48"/>
      <c r="E110" s="48"/>
      <c r="F110" s="48"/>
      <c r="G110" s="48"/>
      <c r="H110" s="48"/>
      <c r="I110" s="48"/>
      <c r="J110" s="48" t="s">
        <v>297</v>
      </c>
      <c r="K110" s="48"/>
      <c r="L110" s="48"/>
      <c r="M110" s="48"/>
      <c r="N110" s="48"/>
      <c r="O110" s="48"/>
      <c r="P110" s="48"/>
      <c r="Q110" s="48"/>
      <c r="R110" s="48" t="s">
        <v>299</v>
      </c>
      <c r="S110" s="48"/>
      <c r="T110" s="48"/>
      <c r="U110" s="48"/>
      <c r="V110" s="48"/>
      <c r="W110" s="48"/>
      <c r="X110" s="48"/>
      <c r="Y110" s="48"/>
      <c r="Z110" s="48" t="s">
        <v>302</v>
      </c>
      <c r="AA110" s="48"/>
      <c r="AB110" s="48"/>
      <c r="AC110" s="48"/>
      <c r="AD110" s="48"/>
      <c r="AE110" s="48"/>
      <c r="AF110" s="48"/>
      <c r="AG110" s="48"/>
      <c r="AH110" s="48" t="s">
        <v>304</v>
      </c>
      <c r="AI110" s="48"/>
      <c r="AJ110" s="48"/>
      <c r="AK110" s="48"/>
      <c r="AL110" s="48"/>
      <c r="AM110" s="48"/>
      <c r="AN110" s="48"/>
      <c r="AO110" s="48"/>
    </row>
  </sheetData>
  <autoFilter ref="A10:AY10"/>
  <mergeCells>
    <mergeCell ref="A1:AY1"/>
    <mergeCell ref="A3:AY3"/>
    <mergeCell ref="A6:AY6"/>
    <mergeCell ref="A8:A9"/>
    <mergeCell ref="B8:B9"/>
    <mergeCell ref="C8:C9"/>
    <mergeCell ref="D8:D9"/>
    <mergeCell ref="E8:E9"/>
    <mergeCell ref="F8:F9"/>
    <mergeCell ref="G8:G9"/>
    <mergeCell ref="H8:H9"/>
    <mergeCell ref="M8:M9"/>
    <mergeCell ref="P8:P9"/>
    <mergeCell ref="Q8:Q9"/>
    <mergeCell ref="S8:V8"/>
    <mergeCell ref="W8:Z8"/>
    <mergeCell ref="AA8:AA9"/>
    <mergeCell ref="AB8:AB9"/>
    <mergeCell ref="AC8:AC9"/>
    <mergeCell ref="AD8:AD9"/>
    <mergeCell ref="AE8:AE9"/>
    <mergeCell ref="AF8:AF9"/>
    <mergeCell ref="AG8:AG9"/>
    <mergeCell ref="AH8:AJ8"/>
    <mergeCell ref="AK8:AK9"/>
    <mergeCell ref="AL8:AL9"/>
    <mergeCell ref="AM8:AM9"/>
    <mergeCell ref="AN8:AN9"/>
    <mergeCell ref="AO8:AO9"/>
    <mergeCell ref="AP8:AP9"/>
    <mergeCell ref="AQ8:AQ9"/>
    <mergeCell ref="AR8:AR9"/>
    <mergeCell ref="AS8:AS9"/>
    <mergeCell ref="AT8:AT9"/>
    <mergeCell ref="AU8:AU9"/>
    <mergeCell ref="AV8:AV9"/>
    <mergeCell ref="AW8:AW9"/>
    <mergeCell ref="AX8:AX9"/>
    <mergeCell ref="AY8:AY9"/>
    <mergeCell ref="A103:I103"/>
    <mergeCell ref="A109:I109"/>
    <mergeCell ref="A110:I110"/>
    <mergeCell ref="J103:Q103"/>
    <mergeCell ref="J109:Q109"/>
    <mergeCell ref="J110:Q110"/>
    <mergeCell ref="R103:Y103"/>
    <mergeCell ref="R109:Y109"/>
    <mergeCell ref="R110:Y110"/>
    <mergeCell ref="Z103:AG103"/>
    <mergeCell ref="Z109:AG109"/>
    <mergeCell ref="Z110:AG110"/>
    <mergeCell ref="AH103:AO103"/>
    <mergeCell ref="AH109:AO109"/>
    <mergeCell ref="AH110:AO110"/>
  </mergeCell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/>
    <oddFooter>&amp;LTETAP&amp;RPage &amp;P of &amp;N</oddFooter>
    <evenHeader/>
    <evenFooter/>
    <firstHeader/>
    <firstFooter/>
  </headerFooter>
  <legacyDrawing r:id="rId_comments_vml1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  <pageSetUpPr fitToPage="1"/>
  </sheetPr>
  <dimension ref="A1:AY339"/>
  <sheetViews>
    <sheetView tabSelected="0" workbookViewId="0" showGridLines="true" showRowColHeaders="1">
      <pane xSplit="4" ySplit="10" topLeftCell="E11" activePane="bottomRight" state="frozen"/>
      <selection pane="topRight"/>
      <selection pane="bottomLeft"/>
      <selection pane="bottomRight" activeCell="A338" sqref="A338:AO338"/>
    </sheetView>
  </sheetViews>
  <sheetFormatPr defaultRowHeight="14.4" outlineLevelRow="0" outlineLevelCol="1"/>
  <cols>
    <col min="1" max="1" width="6" customWidth="true" style="0"/>
    <col min="2" max="2" width="14" customWidth="true" style="0"/>
    <col min="3" max="3" width="28" customWidth="true" style="0"/>
    <col min="4" max="4" width="20" customWidth="true" style="0"/>
    <col min="5" max="5" width="10" customWidth="true" style="0"/>
    <col min="6" max="6" width="7" customWidth="true" style="0"/>
    <col min="7" max="7" width="10" customWidth="true" style="0"/>
    <col min="8" max="8" width="12" customWidth="true" style="0"/>
    <col min="9" max="9" width="10" customWidth="true" outlineLevel="1" style="0"/>
    <col min="10" max="10" width="10" customWidth="true" outlineLevel="1" style="0"/>
    <col min="11" max="11" width="12" customWidth="true" outlineLevel="1" style="0"/>
    <col min="12" max="12" width="10" customWidth="true" outlineLevel="1" style="0"/>
    <col min="13" max="13" width="19.995" bestFit="true" customWidth="true" style="0"/>
    <col min="14" max="14" width="18.71" bestFit="true" customWidth="true" style="0"/>
    <col min="15" max="15" width="23.423" bestFit="true" customWidth="true" style="0"/>
    <col min="16" max="16" width="19.995" bestFit="true" customWidth="true" outlineLevel="1" style="0"/>
    <col min="17" max="17" width="19.995" bestFit="true" customWidth="true" outlineLevel="1" style="0"/>
    <col min="18" max="18" width="23.423" bestFit="true" customWidth="true" outlineLevel="1" style="0"/>
    <col min="19" max="19" width="11" customWidth="true" outlineLevel="1" style="0"/>
    <col min="20" max="20" width="11" customWidth="true" outlineLevel="1" style="0"/>
    <col min="21" max="21" width="11" customWidth="true" outlineLevel="1" style="0"/>
    <col min="22" max="22" width="11" customWidth="true" outlineLevel="1" style="0"/>
    <col min="23" max="23" width="12" customWidth="true" outlineLevel="1" style="0"/>
    <col min="24" max="24" width="12" customWidth="true" outlineLevel="1" style="0"/>
    <col min="25" max="25" width="12" customWidth="true" outlineLevel="1" style="0"/>
    <col min="26" max="26" width="12" customWidth="true" outlineLevel="1" style="0"/>
    <col min="27" max="27" width="12" customWidth="true" outlineLevel="1" style="0"/>
    <col min="28" max="28" width="15.853" bestFit="true" customWidth="true" style="0"/>
    <col min="29" max="29" width="12" customWidth="true" style="0"/>
    <col min="30" max="30" width="12" customWidth="true" style="0"/>
    <col min="31" max="31" width="16" customWidth="true" style="0"/>
    <col min="32" max="32" width="20.138" bestFit="true" customWidth="true" style="0"/>
    <col min="33" max="33" width="19.995" bestFit="true" customWidth="true" style="0"/>
    <col min="34" max="34" width="11.569" bestFit="true" customWidth="true" style="0"/>
    <col min="35" max="35" width="10.283" bestFit="true" customWidth="true" style="0"/>
    <col min="36" max="36" width="11.569" bestFit="true" customWidth="true" style="0"/>
    <col min="37" max="37" width="13.568" bestFit="true" customWidth="true" style="0"/>
    <col min="38" max="38" width="21.138" bestFit="true" customWidth="true" style="0"/>
    <col min="39" max="39" width="17.853" bestFit="true" customWidth="true" style="0"/>
    <col min="40" max="40" width="21.138" bestFit="true" customWidth="true" style="0"/>
    <col min="41" max="41" width="21.138" bestFit="true" customWidth="true" style="0"/>
    <col min="42" max="42" width="21.138" bestFit="true" customWidth="true" outlineLevel="1" style="0"/>
    <col min="43" max="43" width="9.283" bestFit="true" customWidth="true" outlineLevel="1" style="0"/>
    <col min="44" max="44" width="17.853" bestFit="true" customWidth="true" outlineLevel="1" style="0"/>
    <col min="45" max="45" width="10.283" bestFit="true" customWidth="true" outlineLevel="1" style="0"/>
    <col min="46" max="46" width="11.569" bestFit="true" customWidth="true" outlineLevel="1" style="0"/>
    <col min="47" max="47" width="16.853" bestFit="true" customWidth="true" outlineLevel="1" style="0"/>
    <col min="48" max="48" width="12" customWidth="true" outlineLevel="1" style="0"/>
    <col min="49" max="49" width="20" customWidth="true" outlineLevel="1" style="0"/>
    <col min="50" max="50" width="40" customWidth="true" outlineLevel="1" style="0"/>
    <col min="51" max="51" width="24" customWidth="true" outlineLevel="1" style="0"/>
  </cols>
  <sheetData>
    <row r="1" spans="1:51" customHeight="1" ht="24">
      <c r="A1" s="3" t="s">
        <v>222</v>
      </c>
    </row>
    <row r="3" spans="1:51" customHeight="1" ht="30">
      <c r="A3" s="4" t="s">
        <v>1132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</row>
    <row r="6" spans="1:51" customHeight="1" ht="22">
      <c r="A6" s="5" t="s">
        <v>224</v>
      </c>
    </row>
    <row r="8" spans="1:51" customHeight="1" ht="26">
      <c r="A8" s="6" t="s">
        <v>225</v>
      </c>
      <c r="B8" s="6" t="s">
        <v>226</v>
      </c>
      <c r="C8" s="6" t="s">
        <v>227</v>
      </c>
      <c r="D8" s="6" t="s">
        <v>228</v>
      </c>
      <c r="E8" s="6" t="s">
        <v>229</v>
      </c>
      <c r="F8" s="6" t="s">
        <v>230</v>
      </c>
      <c r="G8" s="6" t="s">
        <v>231</v>
      </c>
      <c r="H8" s="6" t="s">
        <v>232</v>
      </c>
      <c r="I8" s="6" t="s">
        <v>233</v>
      </c>
      <c r="J8" s="6" t="s">
        <v>235</v>
      </c>
      <c r="K8" s="6" t="s">
        <v>236</v>
      </c>
      <c r="L8" s="6" t="s">
        <v>237</v>
      </c>
      <c r="M8" s="6" t="s">
        <v>239</v>
      </c>
      <c r="N8" s="6" t="s">
        <v>240</v>
      </c>
      <c r="O8" s="6" t="s">
        <v>242</v>
      </c>
      <c r="P8" s="6" t="s">
        <v>244</v>
      </c>
      <c r="Q8" s="6" t="s">
        <v>245</v>
      </c>
      <c r="R8" s="6" t="s">
        <v>246</v>
      </c>
      <c r="S8" s="6" t="s">
        <v>248</v>
      </c>
      <c r="T8" s="6"/>
      <c r="U8" s="6"/>
      <c r="V8" s="6"/>
      <c r="W8" s="6" t="s">
        <v>249</v>
      </c>
      <c r="X8" s="6"/>
      <c r="Y8" s="6"/>
      <c r="Z8" s="6"/>
      <c r="AA8" s="6" t="s">
        <v>250</v>
      </c>
      <c r="AB8" s="6" t="s">
        <v>251</v>
      </c>
      <c r="AC8" s="6" t="s">
        <v>252</v>
      </c>
      <c r="AD8" s="6" t="s">
        <v>253</v>
      </c>
      <c r="AE8" s="6" t="s">
        <v>254</v>
      </c>
      <c r="AF8" s="6" t="s">
        <v>255</v>
      </c>
      <c r="AG8" s="6" t="s">
        <v>246</v>
      </c>
      <c r="AH8" s="6" t="s">
        <v>256</v>
      </c>
      <c r="AI8" s="6"/>
      <c r="AJ8" s="6"/>
      <c r="AK8" s="6" t="s">
        <v>260</v>
      </c>
      <c r="AL8" s="12" t="s">
        <v>261</v>
      </c>
      <c r="AM8" s="6" t="s">
        <v>262</v>
      </c>
      <c r="AN8" s="6" t="s">
        <v>263</v>
      </c>
      <c r="AO8" s="6" t="s">
        <v>264</v>
      </c>
      <c r="AP8" s="6" t="s">
        <v>265</v>
      </c>
      <c r="AQ8" s="6" t="s">
        <v>266</v>
      </c>
      <c r="AR8" s="6" t="s">
        <v>267</v>
      </c>
      <c r="AS8" s="6" t="s">
        <v>268</v>
      </c>
      <c r="AT8" s="6" t="s">
        <v>269</v>
      </c>
      <c r="AU8" s="6" t="s">
        <v>270</v>
      </c>
      <c r="AV8" s="6" t="s">
        <v>271</v>
      </c>
      <c r="AW8" s="6" t="s">
        <v>272</v>
      </c>
      <c r="AX8" s="6" t="s">
        <v>273</v>
      </c>
      <c r="AY8" s="6" t="s">
        <v>274</v>
      </c>
    </row>
    <row r="9" spans="1:51" customHeight="1" ht="24">
      <c r="A9" s="6"/>
      <c r="B9" s="6"/>
      <c r="C9" s="6"/>
      <c r="D9" s="6"/>
      <c r="E9" s="6"/>
      <c r="F9" s="6"/>
      <c r="G9" s="6"/>
      <c r="H9" s="6"/>
      <c r="I9" s="6" t="s">
        <v>234</v>
      </c>
      <c r="J9" s="6" t="s">
        <v>2</v>
      </c>
      <c r="K9" s="6" t="s">
        <v>234</v>
      </c>
      <c r="L9" s="6" t="s">
        <v>238</v>
      </c>
      <c r="M9" s="6"/>
      <c r="N9" s="6" t="s">
        <v>241</v>
      </c>
      <c r="O9" s="6" t="s">
        <v>243</v>
      </c>
      <c r="P9" s="6"/>
      <c r="Q9" s="6"/>
      <c r="R9" s="6" t="s">
        <v>247</v>
      </c>
      <c r="S9" s="6">
        <v>1.5</v>
      </c>
      <c r="T9" s="6">
        <v>2</v>
      </c>
      <c r="U9" s="6">
        <v>3</v>
      </c>
      <c r="V9" s="6">
        <v>4</v>
      </c>
      <c r="W9" s="6">
        <v>1.5</v>
      </c>
      <c r="X9" s="6">
        <v>2</v>
      </c>
      <c r="Y9" s="6">
        <v>3</v>
      </c>
      <c r="Z9" s="6">
        <v>4</v>
      </c>
      <c r="AA9" s="6"/>
      <c r="AB9" s="6"/>
      <c r="AC9" s="6"/>
      <c r="AD9" s="6"/>
      <c r="AE9" s="6"/>
      <c r="AF9" s="6"/>
      <c r="AG9" s="6"/>
      <c r="AH9" s="6" t="s">
        <v>257</v>
      </c>
      <c r="AI9" s="6" t="s">
        <v>258</v>
      </c>
      <c r="AJ9" s="6" t="s">
        <v>259</v>
      </c>
      <c r="AK9" s="6"/>
      <c r="AL9" s="12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</row>
    <row r="10" spans="1:51" customHeight="1" ht="20">
      <c r="A10" s="29">
        <v>1</v>
      </c>
      <c r="B10" s="29">
        <v>2</v>
      </c>
      <c r="C10" s="29">
        <v>3</v>
      </c>
      <c r="D10" s="29">
        <v>4</v>
      </c>
      <c r="E10" s="29">
        <v>5</v>
      </c>
      <c r="F10" s="29">
        <v>6</v>
      </c>
      <c r="G10" s="29">
        <v>7</v>
      </c>
      <c r="H10" s="29">
        <v>8</v>
      </c>
      <c r="I10" s="29">
        <v>9</v>
      </c>
      <c r="J10" s="29">
        <v>10</v>
      </c>
      <c r="K10" s="29">
        <v>11</v>
      </c>
      <c r="L10" s="29">
        <v>12</v>
      </c>
      <c r="M10" s="29">
        <v>13</v>
      </c>
      <c r="N10" s="29">
        <v>14</v>
      </c>
      <c r="O10" s="29">
        <v>15</v>
      </c>
      <c r="P10" s="29">
        <v>16</v>
      </c>
      <c r="Q10" s="29">
        <v>17</v>
      </c>
      <c r="R10" s="29">
        <v>18</v>
      </c>
      <c r="S10" s="29">
        <v>19</v>
      </c>
      <c r="T10" s="29">
        <v>20</v>
      </c>
      <c r="U10" s="29">
        <v>21</v>
      </c>
      <c r="V10" s="29">
        <v>22</v>
      </c>
      <c r="W10" s="29">
        <v>23</v>
      </c>
      <c r="X10" s="29">
        <v>24</v>
      </c>
      <c r="Y10" s="29">
        <v>25</v>
      </c>
      <c r="Z10" s="29">
        <v>26</v>
      </c>
      <c r="AA10" s="29">
        <v>27</v>
      </c>
      <c r="AB10" s="29">
        <v>28</v>
      </c>
      <c r="AC10" s="29">
        <v>29</v>
      </c>
      <c r="AD10" s="29">
        <v>30</v>
      </c>
      <c r="AE10" s="29">
        <v>31</v>
      </c>
      <c r="AF10" s="29">
        <v>32</v>
      </c>
      <c r="AG10" s="29">
        <v>33</v>
      </c>
      <c r="AH10" s="29">
        <v>34</v>
      </c>
      <c r="AI10" s="29">
        <v>35</v>
      </c>
      <c r="AJ10" s="29">
        <v>36</v>
      </c>
      <c r="AK10" s="29">
        <v>37</v>
      </c>
      <c r="AL10" s="30">
        <v>38</v>
      </c>
      <c r="AM10" s="29">
        <v>39</v>
      </c>
      <c r="AN10" s="29">
        <v>40</v>
      </c>
      <c r="AO10" s="29">
        <v>41</v>
      </c>
      <c r="AP10" s="29">
        <v>42</v>
      </c>
      <c r="AQ10" s="29">
        <v>43</v>
      </c>
      <c r="AR10" s="29">
        <v>44</v>
      </c>
      <c r="AS10" s="29">
        <v>45</v>
      </c>
      <c r="AT10" s="29">
        <v>46</v>
      </c>
      <c r="AU10" s="29">
        <v>47</v>
      </c>
      <c r="AV10" s="29">
        <v>48</v>
      </c>
      <c r="AW10" s="29">
        <v>49</v>
      </c>
      <c r="AX10" s="29">
        <v>50</v>
      </c>
      <c r="AY10" s="29">
        <v>51</v>
      </c>
    </row>
    <row r="11" spans="1:51">
      <c r="A11" s="31">
        <v>1</v>
      </c>
      <c r="B11" s="7">
        <v>10202</v>
      </c>
      <c r="C11" s="7" t="s">
        <v>1131</v>
      </c>
      <c r="D11" s="7" t="s">
        <v>1110</v>
      </c>
      <c r="E11" s="31" t="s">
        <v>307</v>
      </c>
      <c r="F11" s="31" t="s">
        <v>4</v>
      </c>
      <c r="G11" s="31" t="s">
        <v>122</v>
      </c>
      <c r="H11" s="31" t="s">
        <v>2</v>
      </c>
      <c r="I11" s="34">
        <v>159.0</v>
      </c>
      <c r="J11" s="35">
        <v>21.0</v>
      </c>
      <c r="K11" s="34">
        <v>9.0</v>
      </c>
      <c r="L11" s="34">
        <v>19.88</v>
      </c>
      <c r="M11" s="36">
        <v>223809.52</v>
      </c>
      <c r="N11" s="36">
        <v>17000.0</v>
      </c>
      <c r="O11" s="36">
        <v>4700000.0</v>
      </c>
      <c r="P11" s="36">
        <v>0</v>
      </c>
      <c r="Q11" s="36">
        <v>0</v>
      </c>
      <c r="R11" s="36">
        <v>4700000.0</v>
      </c>
      <c r="S11" s="35">
        <v>0</v>
      </c>
      <c r="T11" s="35">
        <v>0</v>
      </c>
      <c r="U11" s="35">
        <v>0</v>
      </c>
      <c r="V11" s="35">
        <v>0</v>
      </c>
      <c r="W11" s="37" t="str">
        <f>IF(S11="",0,S11*1.5)</f>
        <v>0</v>
      </c>
      <c r="X11" s="37" t="str">
        <f>IF(T11="",0,T11*2)</f>
        <v>0</v>
      </c>
      <c r="Y11" s="37" t="str">
        <f>IF(U11="",0,U11*3)</f>
        <v>0</v>
      </c>
      <c r="Z11" s="37" t="str">
        <f>IF(V11="",0,V11*4)</f>
        <v>0</v>
      </c>
      <c r="AA11" s="37" t="str">
        <f>SUM(W11:Z11)</f>
        <v>0</v>
      </c>
      <c r="AB11" s="36" t="str">
        <f>IF(N11="",0,N11*AA11)</f>
        <v>0</v>
      </c>
      <c r="AC11" s="37">
        <v>0</v>
      </c>
      <c r="AD11" s="37">
        <v>0</v>
      </c>
      <c r="AE11" s="37" t="str">
        <f>AB11+AD11</f>
        <v>0</v>
      </c>
      <c r="AF11" s="36">
        <v>0</v>
      </c>
      <c r="AG11" s="36">
        <v>4336309.53</v>
      </c>
      <c r="AH11" s="36">
        <v>0</v>
      </c>
      <c r="AI11" s="36">
        <v>0</v>
      </c>
      <c r="AJ11" s="36">
        <v>0</v>
      </c>
      <c r="AK11" s="36" t="str">
        <f>SUM(AH11:AJ11)</f>
        <v>0</v>
      </c>
      <c r="AL11" s="38">
        <v>0</v>
      </c>
      <c r="AM11" s="36" t="str">
        <f>AK11+AL11+AQ11+AR11+AS11+AT11+AU11</f>
        <v>0</v>
      </c>
      <c r="AN11" s="36" t="str">
        <f>AG11+AE11+AF11</f>
        <v>0</v>
      </c>
      <c r="AO11" s="36" t="str">
        <f>AN11-AM11</f>
        <v>0</v>
      </c>
      <c r="AP11" s="36" t="str">
        <f>AO11</f>
        <v>0</v>
      </c>
      <c r="AQ11" s="36">
        <v>0</v>
      </c>
      <c r="AR11" s="36">
        <v>0</v>
      </c>
      <c r="AS11" s="36">
        <v>0</v>
      </c>
      <c r="AT11" s="36">
        <v>0</v>
      </c>
      <c r="AU11" s="36">
        <v>0</v>
      </c>
      <c r="AV11" s="26" t="s">
        <v>1129</v>
      </c>
      <c r="AW11" s="23" t="s">
        <v>1130</v>
      </c>
      <c r="AX11" s="26" t="s">
        <v>1129</v>
      </c>
      <c r="AY11" s="26" t="s">
        <v>1128</v>
      </c>
    </row>
    <row r="12" spans="1:51">
      <c r="A12" s="31">
        <v>2</v>
      </c>
      <c r="B12" s="7">
        <v>10194</v>
      </c>
      <c r="C12" s="7" t="s">
        <v>1127</v>
      </c>
      <c r="D12" s="7" t="s">
        <v>1126</v>
      </c>
      <c r="E12" s="31" t="s">
        <v>307</v>
      </c>
      <c r="F12" s="31" t="s">
        <v>4</v>
      </c>
      <c r="G12" s="31" t="s">
        <v>122</v>
      </c>
      <c r="H12" s="31" t="s">
        <v>2</v>
      </c>
      <c r="I12" s="34">
        <v>0.0</v>
      </c>
      <c r="J12" s="35">
        <v>21.0</v>
      </c>
      <c r="K12" s="34">
        <v>168.0</v>
      </c>
      <c r="L12" s="34">
        <v>0</v>
      </c>
      <c r="M12" s="36">
        <v>185714.29</v>
      </c>
      <c r="N12" s="36">
        <v>15000.0</v>
      </c>
      <c r="O12" s="36">
        <v>3900000.0</v>
      </c>
      <c r="P12" s="36">
        <v>0</v>
      </c>
      <c r="Q12" s="36">
        <v>0</v>
      </c>
      <c r="R12" s="36">
        <v>3900000.0</v>
      </c>
      <c r="S12" s="35">
        <v>0</v>
      </c>
      <c r="T12" s="35">
        <v>0</v>
      </c>
      <c r="U12" s="35">
        <v>0</v>
      </c>
      <c r="V12" s="35">
        <v>0</v>
      </c>
      <c r="W12" s="37" t="str">
        <f>IF(S12="",0,S12*1.5)</f>
        <v>0</v>
      </c>
      <c r="X12" s="37" t="str">
        <f>IF(T12="",0,T12*2)</f>
        <v>0</v>
      </c>
      <c r="Y12" s="37" t="str">
        <f>IF(U12="",0,U12*3)</f>
        <v>0</v>
      </c>
      <c r="Z12" s="37" t="str">
        <f>IF(V12="",0,V12*4)</f>
        <v>0</v>
      </c>
      <c r="AA12" s="37" t="str">
        <f>SUM(W12:Z12)</f>
        <v>0</v>
      </c>
      <c r="AB12" s="36" t="str">
        <f>IF(N12="",0,N12*AA12)</f>
        <v>0</v>
      </c>
      <c r="AC12" s="37">
        <v>0</v>
      </c>
      <c r="AD12" s="37">
        <v>0</v>
      </c>
      <c r="AE12" s="37" t="str">
        <f>AB12+AD12</f>
        <v>0</v>
      </c>
      <c r="AF12" s="36">
        <v>0</v>
      </c>
      <c r="AG12" s="36">
        <v>0</v>
      </c>
      <c r="AH12" s="36">
        <v>0</v>
      </c>
      <c r="AI12" s="36">
        <v>0</v>
      </c>
      <c r="AJ12" s="36">
        <v>0</v>
      </c>
      <c r="AK12" s="36" t="str">
        <f>SUM(AH12:AJ12)</f>
        <v>0</v>
      </c>
      <c r="AL12" s="38">
        <v>0</v>
      </c>
      <c r="AM12" s="36" t="str">
        <f>AK12+AL12+AQ12+AR12+AS12+AT12+AU12</f>
        <v>0</v>
      </c>
      <c r="AN12" s="36" t="str">
        <f>AG12+AE12+AF12</f>
        <v>0</v>
      </c>
      <c r="AO12" s="36" t="str">
        <f>AN12-AM12</f>
        <v>0</v>
      </c>
      <c r="AP12" s="36" t="str">
        <f>AO12</f>
        <v>0</v>
      </c>
      <c r="AQ12" s="36">
        <v>0</v>
      </c>
      <c r="AR12" s="36">
        <v>0</v>
      </c>
      <c r="AS12" s="36">
        <v>0</v>
      </c>
      <c r="AT12" s="36">
        <v>0</v>
      </c>
      <c r="AU12" s="36">
        <v>0</v>
      </c>
      <c r="AV12" s="26" t="s">
        <v>1124</v>
      </c>
      <c r="AW12" s="23" t="s">
        <v>1125</v>
      </c>
      <c r="AX12" s="26" t="s">
        <v>1124</v>
      </c>
      <c r="AY12" s="26"/>
    </row>
    <row r="13" spans="1:51">
      <c r="A13" s="31">
        <v>3</v>
      </c>
      <c r="B13" s="7">
        <v>10149</v>
      </c>
      <c r="C13" s="7" t="s">
        <v>1123</v>
      </c>
      <c r="D13" s="7" t="s">
        <v>1122</v>
      </c>
      <c r="E13" s="31" t="s">
        <v>307</v>
      </c>
      <c r="F13" s="31" t="s">
        <v>4</v>
      </c>
      <c r="G13" s="31" t="s">
        <v>70</v>
      </c>
      <c r="H13" s="31" t="s">
        <v>2</v>
      </c>
      <c r="I13" s="34">
        <v>0.0</v>
      </c>
      <c r="J13" s="35">
        <v>21.0</v>
      </c>
      <c r="K13" s="34">
        <v>168.0</v>
      </c>
      <c r="L13" s="34">
        <v>0</v>
      </c>
      <c r="M13" s="36">
        <v>175100.0</v>
      </c>
      <c r="N13" s="36">
        <v>16000.0</v>
      </c>
      <c r="O13" s="36">
        <v>3677100.0</v>
      </c>
      <c r="P13" s="36">
        <v>0</v>
      </c>
      <c r="Q13" s="36">
        <v>0</v>
      </c>
      <c r="R13" s="36">
        <v>3677100.0</v>
      </c>
      <c r="S13" s="35">
        <v>0</v>
      </c>
      <c r="T13" s="35">
        <v>0</v>
      </c>
      <c r="U13" s="35">
        <v>0</v>
      </c>
      <c r="V13" s="35">
        <v>0</v>
      </c>
      <c r="W13" s="37" t="str">
        <f>IF(S13="",0,S13*1.5)</f>
        <v>0</v>
      </c>
      <c r="X13" s="37" t="str">
        <f>IF(T13="",0,T13*2)</f>
        <v>0</v>
      </c>
      <c r="Y13" s="37" t="str">
        <f>IF(U13="",0,U13*3)</f>
        <v>0</v>
      </c>
      <c r="Z13" s="37" t="str">
        <f>IF(V13="",0,V13*4)</f>
        <v>0</v>
      </c>
      <c r="AA13" s="37" t="str">
        <f>SUM(W13:Z13)</f>
        <v>0</v>
      </c>
      <c r="AB13" s="36" t="str">
        <f>IF(N13="",0,N13*AA13)</f>
        <v>0</v>
      </c>
      <c r="AC13" s="37">
        <v>0</v>
      </c>
      <c r="AD13" s="37">
        <v>0</v>
      </c>
      <c r="AE13" s="37" t="str">
        <f>AB13+AD13</f>
        <v>0</v>
      </c>
      <c r="AF13" s="36">
        <v>0</v>
      </c>
      <c r="AG13" s="36">
        <v>0</v>
      </c>
      <c r="AH13" s="36">
        <v>0</v>
      </c>
      <c r="AI13" s="36">
        <v>0</v>
      </c>
      <c r="AJ13" s="36">
        <v>0</v>
      </c>
      <c r="AK13" s="36" t="str">
        <f>SUM(AH13:AJ13)</f>
        <v>0</v>
      </c>
      <c r="AL13" s="38">
        <v>0</v>
      </c>
      <c r="AM13" s="36" t="str">
        <f>AK13+AL13+AQ13+AR13+AS13+AT13+AU13</f>
        <v>0</v>
      </c>
      <c r="AN13" s="36" t="str">
        <f>AG13+AE13+AF13</f>
        <v>0</v>
      </c>
      <c r="AO13" s="36" t="str">
        <f>AN13-AM13</f>
        <v>0</v>
      </c>
      <c r="AP13" s="36" t="str">
        <f>AO13</f>
        <v>0</v>
      </c>
      <c r="AQ13" s="36">
        <v>0</v>
      </c>
      <c r="AR13" s="36">
        <v>0</v>
      </c>
      <c r="AS13" s="36">
        <v>0</v>
      </c>
      <c r="AT13" s="36">
        <v>0</v>
      </c>
      <c r="AU13" s="36">
        <v>0</v>
      </c>
      <c r="AV13" s="26" t="s">
        <v>1120</v>
      </c>
      <c r="AW13" s="23" t="s">
        <v>1121</v>
      </c>
      <c r="AX13" s="26" t="s">
        <v>1120</v>
      </c>
      <c r="AY13" s="26"/>
    </row>
    <row r="14" spans="1:51">
      <c r="A14" s="31">
        <v>4</v>
      </c>
      <c r="B14" s="7">
        <v>10201</v>
      </c>
      <c r="C14" s="7" t="s">
        <v>1119</v>
      </c>
      <c r="D14" s="7" t="s">
        <v>1118</v>
      </c>
      <c r="E14" s="31" t="s">
        <v>307</v>
      </c>
      <c r="F14" s="31" t="s">
        <v>4</v>
      </c>
      <c r="G14" s="31" t="s">
        <v>26</v>
      </c>
      <c r="H14" s="31" t="s">
        <v>2</v>
      </c>
      <c r="I14" s="34">
        <v>0.0</v>
      </c>
      <c r="J14" s="35">
        <v>21.0</v>
      </c>
      <c r="K14" s="34">
        <v>168.0</v>
      </c>
      <c r="L14" s="34">
        <v>0</v>
      </c>
      <c r="M14" s="36">
        <v>495238.1</v>
      </c>
      <c r="N14" s="36">
        <v>61904.76</v>
      </c>
      <c r="O14" s="36">
        <v>10400000.0</v>
      </c>
      <c r="P14" s="36">
        <v>1000000.0</v>
      </c>
      <c r="Q14" s="36">
        <v>1000000.0</v>
      </c>
      <c r="R14" s="36">
        <v>12400000.0</v>
      </c>
      <c r="S14" s="35">
        <v>0</v>
      </c>
      <c r="T14" s="35">
        <v>0</v>
      </c>
      <c r="U14" s="35">
        <v>0</v>
      </c>
      <c r="V14" s="35">
        <v>0</v>
      </c>
      <c r="W14" s="37" t="str">
        <f>IF(S14="",0,S14*1.5)</f>
        <v>0</v>
      </c>
      <c r="X14" s="37" t="str">
        <f>IF(T14="",0,T14*2)</f>
        <v>0</v>
      </c>
      <c r="Y14" s="37" t="str">
        <f>IF(U14="",0,U14*3)</f>
        <v>0</v>
      </c>
      <c r="Z14" s="37" t="str">
        <f>IF(V14="",0,V14*4)</f>
        <v>0</v>
      </c>
      <c r="AA14" s="37" t="str">
        <f>SUM(W14:Z14)</f>
        <v>0</v>
      </c>
      <c r="AB14" s="36" t="str">
        <f>IF(N14="",0,N14*AA14)</f>
        <v>0</v>
      </c>
      <c r="AC14" s="37">
        <v>0</v>
      </c>
      <c r="AD14" s="37">
        <v>0</v>
      </c>
      <c r="AE14" s="37" t="str">
        <f>AB14+AD14</f>
        <v>0</v>
      </c>
      <c r="AF14" s="36">
        <v>0</v>
      </c>
      <c r="AG14" s="36">
        <v>2000000.0</v>
      </c>
      <c r="AH14" s="36">
        <v>0</v>
      </c>
      <c r="AI14" s="36">
        <v>0</v>
      </c>
      <c r="AJ14" s="36">
        <v>0</v>
      </c>
      <c r="AK14" s="36" t="str">
        <f>SUM(AH14:AJ14)</f>
        <v>0</v>
      </c>
      <c r="AL14" s="38">
        <v>0</v>
      </c>
      <c r="AM14" s="36" t="str">
        <f>AK14+AL14+AQ14+AR14+AS14+AT14+AU14</f>
        <v>0</v>
      </c>
      <c r="AN14" s="36" t="str">
        <f>AG14+AE14+AF14</f>
        <v>0</v>
      </c>
      <c r="AO14" s="36" t="str">
        <f>AN14-AM14</f>
        <v>0</v>
      </c>
      <c r="AP14" s="36" t="str">
        <f>AO14</f>
        <v>0</v>
      </c>
      <c r="AQ14" s="36">
        <v>0</v>
      </c>
      <c r="AR14" s="36">
        <v>0</v>
      </c>
      <c r="AS14" s="36">
        <v>0</v>
      </c>
      <c r="AT14" s="36">
        <v>0</v>
      </c>
      <c r="AU14" s="36">
        <v>0</v>
      </c>
      <c r="AV14" s="26" t="s">
        <v>1116</v>
      </c>
      <c r="AW14" s="23" t="s">
        <v>1117</v>
      </c>
      <c r="AX14" s="26" t="s">
        <v>1116</v>
      </c>
      <c r="AY14" s="26"/>
    </row>
    <row r="15" spans="1:51">
      <c r="A15" s="31">
        <v>5</v>
      </c>
      <c r="B15" s="7">
        <v>10197</v>
      </c>
      <c r="C15" s="7" t="s">
        <v>1115</v>
      </c>
      <c r="D15" s="7" t="s">
        <v>1114</v>
      </c>
      <c r="E15" s="31" t="s">
        <v>307</v>
      </c>
      <c r="F15" s="31" t="s">
        <v>190</v>
      </c>
      <c r="G15" s="31" t="s">
        <v>70</v>
      </c>
      <c r="H15" s="31" t="s">
        <v>2</v>
      </c>
      <c r="I15" s="34">
        <v>0.0</v>
      </c>
      <c r="J15" s="35">
        <v>21.0</v>
      </c>
      <c r="K15" s="34">
        <v>168.0</v>
      </c>
      <c r="L15" s="34">
        <v>0</v>
      </c>
      <c r="M15" s="36">
        <v>261904.76</v>
      </c>
      <c r="N15" s="36">
        <v>32738.1</v>
      </c>
      <c r="O15" s="36">
        <v>5500000.0</v>
      </c>
      <c r="P15" s="36">
        <v>0</v>
      </c>
      <c r="Q15" s="36">
        <v>0</v>
      </c>
      <c r="R15" s="36">
        <v>5500000.0</v>
      </c>
      <c r="S15" s="35">
        <v>0</v>
      </c>
      <c r="T15" s="35">
        <v>0</v>
      </c>
      <c r="U15" s="35">
        <v>0</v>
      </c>
      <c r="V15" s="35">
        <v>0</v>
      </c>
      <c r="W15" s="37" t="str">
        <f>IF(S15="",0,S15*1.5)</f>
        <v>0</v>
      </c>
      <c r="X15" s="37" t="str">
        <f>IF(T15="",0,T15*2)</f>
        <v>0</v>
      </c>
      <c r="Y15" s="37" t="str">
        <f>IF(U15="",0,U15*3)</f>
        <v>0</v>
      </c>
      <c r="Z15" s="37" t="str">
        <f>IF(V15="",0,V15*4)</f>
        <v>0</v>
      </c>
      <c r="AA15" s="37" t="str">
        <f>SUM(W15:Z15)</f>
        <v>0</v>
      </c>
      <c r="AB15" s="36" t="str">
        <f>IF(N15="",0,N15*AA15)</f>
        <v>0</v>
      </c>
      <c r="AC15" s="37">
        <v>0</v>
      </c>
      <c r="AD15" s="37">
        <v>0</v>
      </c>
      <c r="AE15" s="37" t="str">
        <f>AB15+AD15</f>
        <v>0</v>
      </c>
      <c r="AF15" s="36">
        <v>0</v>
      </c>
      <c r="AG15" s="36">
        <v>0</v>
      </c>
      <c r="AH15" s="36">
        <v>0</v>
      </c>
      <c r="AI15" s="36">
        <v>0</v>
      </c>
      <c r="AJ15" s="36">
        <v>0</v>
      </c>
      <c r="AK15" s="36" t="str">
        <f>SUM(AH15:AJ15)</f>
        <v>0</v>
      </c>
      <c r="AL15" s="38">
        <v>0</v>
      </c>
      <c r="AM15" s="36" t="str">
        <f>AK15+AL15+AQ15+AR15+AS15+AT15+AU15</f>
        <v>0</v>
      </c>
      <c r="AN15" s="36" t="str">
        <f>AG15+AE15+AF15</f>
        <v>0</v>
      </c>
      <c r="AO15" s="36" t="str">
        <f>AN15-AM15</f>
        <v>0</v>
      </c>
      <c r="AP15" s="36" t="str">
        <f>AO15</f>
        <v>0</v>
      </c>
      <c r="AQ15" s="36">
        <v>0</v>
      </c>
      <c r="AR15" s="36">
        <v>0</v>
      </c>
      <c r="AS15" s="36">
        <v>0</v>
      </c>
      <c r="AT15" s="36">
        <v>0</v>
      </c>
      <c r="AU15" s="36">
        <v>0</v>
      </c>
      <c r="AV15" s="26" t="s">
        <v>1112</v>
      </c>
      <c r="AW15" s="23" t="s">
        <v>1113</v>
      </c>
      <c r="AX15" s="26" t="s">
        <v>1112</v>
      </c>
      <c r="AY15" s="26"/>
    </row>
    <row r="16" spans="1:51">
      <c r="A16" s="31">
        <v>6</v>
      </c>
      <c r="B16" s="7">
        <v>10152</v>
      </c>
      <c r="C16" s="7" t="s">
        <v>1111</v>
      </c>
      <c r="D16" s="7" t="s">
        <v>1110</v>
      </c>
      <c r="E16" s="31" t="s">
        <v>307</v>
      </c>
      <c r="F16" s="31" t="s">
        <v>190</v>
      </c>
      <c r="G16" s="31" t="s">
        <v>122</v>
      </c>
      <c r="H16" s="31" t="s">
        <v>2</v>
      </c>
      <c r="I16" s="34">
        <v>0.0</v>
      </c>
      <c r="J16" s="35">
        <v>21.0</v>
      </c>
      <c r="K16" s="34">
        <v>168.0</v>
      </c>
      <c r="L16" s="34">
        <v>0</v>
      </c>
      <c r="M16" s="36">
        <v>247400.05</v>
      </c>
      <c r="N16" s="36">
        <v>17000.0</v>
      </c>
      <c r="O16" s="36">
        <v>5195401.0</v>
      </c>
      <c r="P16" s="36">
        <v>0</v>
      </c>
      <c r="Q16" s="36">
        <v>300000.0</v>
      </c>
      <c r="R16" s="36">
        <v>5495401.0</v>
      </c>
      <c r="S16" s="35">
        <v>0</v>
      </c>
      <c r="T16" s="35">
        <v>0</v>
      </c>
      <c r="U16" s="35">
        <v>0</v>
      </c>
      <c r="V16" s="35">
        <v>0</v>
      </c>
      <c r="W16" s="37" t="str">
        <f>IF(S16="",0,S16*1.5)</f>
        <v>0</v>
      </c>
      <c r="X16" s="37" t="str">
        <f>IF(T16="",0,T16*2)</f>
        <v>0</v>
      </c>
      <c r="Y16" s="37" t="str">
        <f>IF(U16="",0,U16*3)</f>
        <v>0</v>
      </c>
      <c r="Z16" s="37" t="str">
        <f>IF(V16="",0,V16*4)</f>
        <v>0</v>
      </c>
      <c r="AA16" s="37" t="str">
        <f>SUM(W16:Z16)</f>
        <v>0</v>
      </c>
      <c r="AB16" s="36" t="str">
        <f>IF(N16="",0,N16*AA16)</f>
        <v>0</v>
      </c>
      <c r="AC16" s="37">
        <v>0</v>
      </c>
      <c r="AD16" s="37">
        <v>0</v>
      </c>
      <c r="AE16" s="37" t="str">
        <f>AB16+AD16</f>
        <v>0</v>
      </c>
      <c r="AF16" s="36">
        <v>0</v>
      </c>
      <c r="AG16" s="36">
        <v>300000.0</v>
      </c>
      <c r="AH16" s="36">
        <v>0</v>
      </c>
      <c r="AI16" s="36">
        <v>0</v>
      </c>
      <c r="AJ16" s="36">
        <v>0</v>
      </c>
      <c r="AK16" s="36" t="str">
        <f>SUM(AH16:AJ16)</f>
        <v>0</v>
      </c>
      <c r="AL16" s="38">
        <v>0</v>
      </c>
      <c r="AM16" s="36" t="str">
        <f>AK16+AL16+AQ16+AR16+AS16+AT16+AU16</f>
        <v>0</v>
      </c>
      <c r="AN16" s="36" t="str">
        <f>AG16+AE16+AF16</f>
        <v>0</v>
      </c>
      <c r="AO16" s="36" t="str">
        <f>AN16-AM16</f>
        <v>0</v>
      </c>
      <c r="AP16" s="36" t="str">
        <f>AO16</f>
        <v>0</v>
      </c>
      <c r="AQ16" s="36">
        <v>0</v>
      </c>
      <c r="AR16" s="36">
        <v>0</v>
      </c>
      <c r="AS16" s="36">
        <v>0</v>
      </c>
      <c r="AT16" s="36">
        <v>0</v>
      </c>
      <c r="AU16" s="36">
        <v>0</v>
      </c>
      <c r="AV16" s="26" t="s">
        <v>1108</v>
      </c>
      <c r="AW16" s="23" t="s">
        <v>1109</v>
      </c>
      <c r="AX16" s="26" t="s">
        <v>1108</v>
      </c>
      <c r="AY16" s="26"/>
    </row>
    <row r="17" spans="1:51">
      <c r="A17" s="31">
        <v>7</v>
      </c>
      <c r="B17" s="7">
        <v>10130</v>
      </c>
      <c r="C17" s="7" t="s">
        <v>1107</v>
      </c>
      <c r="D17" s="7" t="s">
        <v>1073</v>
      </c>
      <c r="E17" s="31" t="s">
        <v>307</v>
      </c>
      <c r="F17" s="31" t="s">
        <v>4</v>
      </c>
      <c r="G17" s="31" t="s">
        <v>14</v>
      </c>
      <c r="H17" s="31" t="s">
        <v>2</v>
      </c>
      <c r="I17" s="34">
        <v>0.0</v>
      </c>
      <c r="J17" s="35">
        <v>21.0</v>
      </c>
      <c r="K17" s="34">
        <v>168.0</v>
      </c>
      <c r="L17" s="34">
        <v>0</v>
      </c>
      <c r="M17" s="36">
        <v>226232.14</v>
      </c>
      <c r="N17" s="36">
        <v>15000.0</v>
      </c>
      <c r="O17" s="36">
        <v>4750875.0</v>
      </c>
      <c r="P17" s="36">
        <v>0</v>
      </c>
      <c r="Q17" s="36">
        <v>0</v>
      </c>
      <c r="R17" s="36">
        <v>4750875.0</v>
      </c>
      <c r="S17" s="35">
        <v>0</v>
      </c>
      <c r="T17" s="35">
        <v>0</v>
      </c>
      <c r="U17" s="35">
        <v>0</v>
      </c>
      <c r="V17" s="35">
        <v>0</v>
      </c>
      <c r="W17" s="37" t="str">
        <f>IF(S17="",0,S17*1.5)</f>
        <v>0</v>
      </c>
      <c r="X17" s="37" t="str">
        <f>IF(T17="",0,T17*2)</f>
        <v>0</v>
      </c>
      <c r="Y17" s="37" t="str">
        <f>IF(U17="",0,U17*3)</f>
        <v>0</v>
      </c>
      <c r="Z17" s="37" t="str">
        <f>IF(V17="",0,V17*4)</f>
        <v>0</v>
      </c>
      <c r="AA17" s="37" t="str">
        <f>SUM(W17:Z17)</f>
        <v>0</v>
      </c>
      <c r="AB17" s="36" t="str">
        <f>IF(N17="",0,N17*AA17)</f>
        <v>0</v>
      </c>
      <c r="AC17" s="37">
        <v>0</v>
      </c>
      <c r="AD17" s="37">
        <v>0</v>
      </c>
      <c r="AE17" s="37" t="str">
        <f>AB17+AD17</f>
        <v>0</v>
      </c>
      <c r="AF17" s="36">
        <v>0</v>
      </c>
      <c r="AG17" s="36">
        <v>0</v>
      </c>
      <c r="AH17" s="36">
        <v>0</v>
      </c>
      <c r="AI17" s="36">
        <v>0</v>
      </c>
      <c r="AJ17" s="36">
        <v>0</v>
      </c>
      <c r="AK17" s="36" t="str">
        <f>SUM(AH17:AJ17)</f>
        <v>0</v>
      </c>
      <c r="AL17" s="38">
        <v>0</v>
      </c>
      <c r="AM17" s="36" t="str">
        <f>AK17+AL17+AQ17+AR17+AS17+AT17+AU17</f>
        <v>0</v>
      </c>
      <c r="AN17" s="36" t="str">
        <f>AG17+AE17+AF17</f>
        <v>0</v>
      </c>
      <c r="AO17" s="36" t="str">
        <f>AN17-AM17</f>
        <v>0</v>
      </c>
      <c r="AP17" s="36" t="str">
        <f>AO17</f>
        <v>0</v>
      </c>
      <c r="AQ17" s="36">
        <v>0</v>
      </c>
      <c r="AR17" s="36">
        <v>0</v>
      </c>
      <c r="AS17" s="36">
        <v>0</v>
      </c>
      <c r="AT17" s="36">
        <v>0</v>
      </c>
      <c r="AU17" s="36">
        <v>0</v>
      </c>
      <c r="AV17" s="26" t="s">
        <v>1105</v>
      </c>
      <c r="AW17" s="23" t="s">
        <v>1106</v>
      </c>
      <c r="AX17" s="26" t="s">
        <v>1105</v>
      </c>
      <c r="AY17" s="26"/>
    </row>
    <row r="18" spans="1:51">
      <c r="A18" s="31">
        <v>8</v>
      </c>
      <c r="B18" s="7">
        <v>10157</v>
      </c>
      <c r="C18" s="7" t="s">
        <v>1104</v>
      </c>
      <c r="D18" s="7" t="s">
        <v>164</v>
      </c>
      <c r="E18" s="31" t="s">
        <v>307</v>
      </c>
      <c r="F18" s="31" t="s">
        <v>4</v>
      </c>
      <c r="G18" s="31" t="s">
        <v>3</v>
      </c>
      <c r="H18" s="31" t="s">
        <v>2</v>
      </c>
      <c r="I18" s="34">
        <v>0.0</v>
      </c>
      <c r="J18" s="35">
        <v>21.0</v>
      </c>
      <c r="K18" s="34">
        <v>168.0</v>
      </c>
      <c r="L18" s="34">
        <v>0</v>
      </c>
      <c r="M18" s="36">
        <v>404761.9</v>
      </c>
      <c r="N18" s="36">
        <v>50595.24</v>
      </c>
      <c r="O18" s="36">
        <v>8500000.0</v>
      </c>
      <c r="P18" s="36">
        <v>1000000.0</v>
      </c>
      <c r="Q18" s="36">
        <v>1500000.0</v>
      </c>
      <c r="R18" s="36">
        <v>11000000.0</v>
      </c>
      <c r="S18" s="35">
        <v>0</v>
      </c>
      <c r="T18" s="35">
        <v>0</v>
      </c>
      <c r="U18" s="35">
        <v>0</v>
      </c>
      <c r="V18" s="35">
        <v>0</v>
      </c>
      <c r="W18" s="37" t="str">
        <f>IF(S18="",0,S18*1.5)</f>
        <v>0</v>
      </c>
      <c r="X18" s="37" t="str">
        <f>IF(T18="",0,T18*2)</f>
        <v>0</v>
      </c>
      <c r="Y18" s="37" t="str">
        <f>IF(U18="",0,U18*3)</f>
        <v>0</v>
      </c>
      <c r="Z18" s="37" t="str">
        <f>IF(V18="",0,V18*4)</f>
        <v>0</v>
      </c>
      <c r="AA18" s="37" t="str">
        <f>SUM(W18:Z18)</f>
        <v>0</v>
      </c>
      <c r="AB18" s="36" t="str">
        <f>IF(N18="",0,N18*AA18)</f>
        <v>0</v>
      </c>
      <c r="AC18" s="37">
        <v>0</v>
      </c>
      <c r="AD18" s="37">
        <v>0</v>
      </c>
      <c r="AE18" s="37" t="str">
        <f>AB18+AD18</f>
        <v>0</v>
      </c>
      <c r="AF18" s="36">
        <v>2000000.0</v>
      </c>
      <c r="AG18" s="36">
        <v>4500000.0</v>
      </c>
      <c r="AH18" s="36">
        <v>0</v>
      </c>
      <c r="AI18" s="36">
        <v>0</v>
      </c>
      <c r="AJ18" s="36">
        <v>0</v>
      </c>
      <c r="AK18" s="36" t="str">
        <f>SUM(AH18:AJ18)</f>
        <v>0</v>
      </c>
      <c r="AL18" s="38">
        <v>0</v>
      </c>
      <c r="AM18" s="36" t="str">
        <f>AK18+AL18+AQ18+AR18+AS18+AT18+AU18</f>
        <v>0</v>
      </c>
      <c r="AN18" s="36" t="str">
        <f>AG18+AE18+AF18</f>
        <v>0</v>
      </c>
      <c r="AO18" s="36" t="str">
        <f>AN18-AM18</f>
        <v>0</v>
      </c>
      <c r="AP18" s="36" t="str">
        <f>AO18</f>
        <v>0</v>
      </c>
      <c r="AQ18" s="36">
        <v>0</v>
      </c>
      <c r="AR18" s="36">
        <v>0</v>
      </c>
      <c r="AS18" s="36">
        <v>0</v>
      </c>
      <c r="AT18" s="36">
        <v>0</v>
      </c>
      <c r="AU18" s="36">
        <v>0</v>
      </c>
      <c r="AV18" s="26" t="s">
        <v>1102</v>
      </c>
      <c r="AW18" s="23" t="s">
        <v>1103</v>
      </c>
      <c r="AX18" s="26" t="s">
        <v>1102</v>
      </c>
      <c r="AY18" s="26"/>
    </row>
    <row r="19" spans="1:51">
      <c r="A19" s="31">
        <v>9</v>
      </c>
      <c r="B19" s="7">
        <v>10198</v>
      </c>
      <c r="C19" s="7" t="s">
        <v>1101</v>
      </c>
      <c r="D19" s="7" t="s">
        <v>1100</v>
      </c>
      <c r="E19" s="31" t="s">
        <v>307</v>
      </c>
      <c r="F19" s="31" t="s">
        <v>190</v>
      </c>
      <c r="G19" s="31" t="s">
        <v>122</v>
      </c>
      <c r="H19" s="31" t="s">
        <v>2</v>
      </c>
      <c r="I19" s="34">
        <v>0.0</v>
      </c>
      <c r="J19" s="35">
        <v>21.0</v>
      </c>
      <c r="K19" s="34">
        <v>168.0</v>
      </c>
      <c r="L19" s="34">
        <v>0</v>
      </c>
      <c r="M19" s="36">
        <v>142857.14</v>
      </c>
      <c r="N19" s="36">
        <v>17857.14</v>
      </c>
      <c r="O19" s="36">
        <v>3000000.0</v>
      </c>
      <c r="P19" s="36">
        <v>0</v>
      </c>
      <c r="Q19" s="36">
        <v>0</v>
      </c>
      <c r="R19" s="36">
        <v>3000000.0</v>
      </c>
      <c r="S19" s="35">
        <v>0</v>
      </c>
      <c r="T19" s="35">
        <v>0</v>
      </c>
      <c r="U19" s="35">
        <v>0</v>
      </c>
      <c r="V19" s="35">
        <v>0</v>
      </c>
      <c r="W19" s="37" t="str">
        <f>IF(S19="",0,S19*1.5)</f>
        <v>0</v>
      </c>
      <c r="X19" s="37" t="str">
        <f>IF(T19="",0,T19*2)</f>
        <v>0</v>
      </c>
      <c r="Y19" s="37" t="str">
        <f>IF(U19="",0,U19*3)</f>
        <v>0</v>
      </c>
      <c r="Z19" s="37" t="str">
        <f>IF(V19="",0,V19*4)</f>
        <v>0</v>
      </c>
      <c r="AA19" s="37" t="str">
        <f>SUM(W19:Z19)</f>
        <v>0</v>
      </c>
      <c r="AB19" s="36" t="str">
        <f>IF(N19="",0,N19*AA19)</f>
        <v>0</v>
      </c>
      <c r="AC19" s="37">
        <v>0</v>
      </c>
      <c r="AD19" s="37">
        <v>0</v>
      </c>
      <c r="AE19" s="37" t="str">
        <f>AB19+AD19</f>
        <v>0</v>
      </c>
      <c r="AF19" s="36">
        <v>0</v>
      </c>
      <c r="AG19" s="36">
        <v>0</v>
      </c>
      <c r="AH19" s="36">
        <v>0</v>
      </c>
      <c r="AI19" s="36">
        <v>0</v>
      </c>
      <c r="AJ19" s="36">
        <v>0</v>
      </c>
      <c r="AK19" s="36" t="str">
        <f>SUM(AH19:AJ19)</f>
        <v>0</v>
      </c>
      <c r="AL19" s="38">
        <v>0</v>
      </c>
      <c r="AM19" s="36" t="str">
        <f>AK19+AL19+AQ19+AR19+AS19+AT19+AU19</f>
        <v>0</v>
      </c>
      <c r="AN19" s="36" t="str">
        <f>AG19+AE19+AF19</f>
        <v>0</v>
      </c>
      <c r="AO19" s="36" t="str">
        <f>AN19-AM19</f>
        <v>0</v>
      </c>
      <c r="AP19" s="36" t="str">
        <f>AO19</f>
        <v>0</v>
      </c>
      <c r="AQ19" s="36">
        <v>0</v>
      </c>
      <c r="AR19" s="36">
        <v>0</v>
      </c>
      <c r="AS19" s="36">
        <v>0</v>
      </c>
      <c r="AT19" s="36">
        <v>0</v>
      </c>
      <c r="AU19" s="36">
        <v>0</v>
      </c>
      <c r="AV19" s="26" t="s">
        <v>1098</v>
      </c>
      <c r="AW19" s="23" t="s">
        <v>1099</v>
      </c>
      <c r="AX19" s="26" t="s">
        <v>1098</v>
      </c>
      <c r="AY19" s="26"/>
    </row>
    <row r="20" spans="1:51">
      <c r="A20" s="31">
        <v>10</v>
      </c>
      <c r="B20" s="7">
        <v>10200</v>
      </c>
      <c r="C20" s="7" t="s">
        <v>1097</v>
      </c>
      <c r="D20" s="7" t="s">
        <v>1096</v>
      </c>
      <c r="E20" s="31" t="s">
        <v>307</v>
      </c>
      <c r="F20" s="31" t="s">
        <v>4</v>
      </c>
      <c r="G20" s="31" t="s">
        <v>3</v>
      </c>
      <c r="H20" s="31" t="s">
        <v>2</v>
      </c>
      <c r="I20" s="34">
        <v>0.0</v>
      </c>
      <c r="J20" s="35">
        <v>21.0</v>
      </c>
      <c r="K20" s="34">
        <v>168.0</v>
      </c>
      <c r="L20" s="34">
        <v>0</v>
      </c>
      <c r="M20" s="36">
        <v>1726617.29</v>
      </c>
      <c r="N20" s="36">
        <v>215827.16</v>
      </c>
      <c r="O20" s="36">
        <v>36258963.0</v>
      </c>
      <c r="P20" s="36">
        <v>2000000.0</v>
      </c>
      <c r="Q20" s="36">
        <v>3000000.0</v>
      </c>
      <c r="R20" s="36">
        <v>41258963.0</v>
      </c>
      <c r="S20" s="35">
        <v>0</v>
      </c>
      <c r="T20" s="35">
        <v>0</v>
      </c>
      <c r="U20" s="35">
        <v>0</v>
      </c>
      <c r="V20" s="35">
        <v>0</v>
      </c>
      <c r="W20" s="37" t="str">
        <f>IF(S20="",0,S20*1.5)</f>
        <v>0</v>
      </c>
      <c r="X20" s="37" t="str">
        <f>IF(T20="",0,T20*2)</f>
        <v>0</v>
      </c>
      <c r="Y20" s="37" t="str">
        <f>IF(U20="",0,U20*3)</f>
        <v>0</v>
      </c>
      <c r="Z20" s="37" t="str">
        <f>IF(V20="",0,V20*4)</f>
        <v>0</v>
      </c>
      <c r="AA20" s="37" t="str">
        <f>SUM(W20:Z20)</f>
        <v>0</v>
      </c>
      <c r="AB20" s="36" t="str">
        <f>IF(N20="",0,N20*AA20)</f>
        <v>0</v>
      </c>
      <c r="AC20" s="37">
        <v>0</v>
      </c>
      <c r="AD20" s="37">
        <v>0</v>
      </c>
      <c r="AE20" s="37" t="str">
        <f>AB20+AD20</f>
        <v>0</v>
      </c>
      <c r="AF20" s="36">
        <v>0</v>
      </c>
      <c r="AG20" s="36">
        <v>5000000.0</v>
      </c>
      <c r="AH20" s="36">
        <v>0</v>
      </c>
      <c r="AI20" s="36">
        <v>0</v>
      </c>
      <c r="AJ20" s="36">
        <v>0</v>
      </c>
      <c r="AK20" s="36" t="str">
        <f>SUM(AH20:AJ20)</f>
        <v>0</v>
      </c>
      <c r="AL20" s="38">
        <v>0</v>
      </c>
      <c r="AM20" s="36" t="str">
        <f>AK20+AL20+AQ20+AR20+AS20+AT20+AU20</f>
        <v>0</v>
      </c>
      <c r="AN20" s="36" t="str">
        <f>AG20+AE20+AF20</f>
        <v>0</v>
      </c>
      <c r="AO20" s="36" t="str">
        <f>AN20-AM20</f>
        <v>0</v>
      </c>
      <c r="AP20" s="36" t="str">
        <f>AO20</f>
        <v>0</v>
      </c>
      <c r="AQ20" s="36">
        <v>0</v>
      </c>
      <c r="AR20" s="36">
        <v>0</v>
      </c>
      <c r="AS20" s="36">
        <v>0</v>
      </c>
      <c r="AT20" s="36">
        <v>0</v>
      </c>
      <c r="AU20" s="36">
        <v>0</v>
      </c>
      <c r="AV20" s="26" t="s">
        <v>1094</v>
      </c>
      <c r="AW20" s="23" t="s">
        <v>1095</v>
      </c>
      <c r="AX20" s="26" t="s">
        <v>1094</v>
      </c>
      <c r="AY20" s="26"/>
    </row>
    <row r="21" spans="1:51">
      <c r="A21" s="31">
        <v>11</v>
      </c>
      <c r="B21" s="7">
        <v>10117</v>
      </c>
      <c r="C21" s="7" t="s">
        <v>1093</v>
      </c>
      <c r="D21" s="7" t="s">
        <v>1092</v>
      </c>
      <c r="E21" s="31" t="s">
        <v>307</v>
      </c>
      <c r="F21" s="31" t="s">
        <v>190</v>
      </c>
      <c r="G21" s="31" t="s">
        <v>70</v>
      </c>
      <c r="H21" s="31" t="s">
        <v>2</v>
      </c>
      <c r="I21" s="34">
        <v>0.0</v>
      </c>
      <c r="J21" s="35">
        <v>21.0</v>
      </c>
      <c r="K21" s="34">
        <v>168.0</v>
      </c>
      <c r="L21" s="34">
        <v>0</v>
      </c>
      <c r="M21" s="36">
        <v>252595.24</v>
      </c>
      <c r="N21" s="36">
        <v>26000.0</v>
      </c>
      <c r="O21" s="36">
        <v>5304500.0</v>
      </c>
      <c r="P21" s="36">
        <v>300000.0</v>
      </c>
      <c r="Q21" s="36">
        <v>750000.0</v>
      </c>
      <c r="R21" s="36">
        <v>6354500.0</v>
      </c>
      <c r="S21" s="35">
        <v>0</v>
      </c>
      <c r="T21" s="35">
        <v>0</v>
      </c>
      <c r="U21" s="35">
        <v>0</v>
      </c>
      <c r="V21" s="35">
        <v>0</v>
      </c>
      <c r="W21" s="37" t="str">
        <f>IF(S21="",0,S21*1.5)</f>
        <v>0</v>
      </c>
      <c r="X21" s="37" t="str">
        <f>IF(T21="",0,T21*2)</f>
        <v>0</v>
      </c>
      <c r="Y21" s="37" t="str">
        <f>IF(U21="",0,U21*3)</f>
        <v>0</v>
      </c>
      <c r="Z21" s="37" t="str">
        <f>IF(V21="",0,V21*4)</f>
        <v>0</v>
      </c>
      <c r="AA21" s="37" t="str">
        <f>SUM(W21:Z21)</f>
        <v>0</v>
      </c>
      <c r="AB21" s="36" t="str">
        <f>IF(N21="",0,N21*AA21)</f>
        <v>0</v>
      </c>
      <c r="AC21" s="37">
        <v>0</v>
      </c>
      <c r="AD21" s="37">
        <v>0</v>
      </c>
      <c r="AE21" s="37" t="str">
        <f>AB21+AD21</f>
        <v>0</v>
      </c>
      <c r="AF21" s="36">
        <v>0</v>
      </c>
      <c r="AG21" s="36">
        <v>1050000.0</v>
      </c>
      <c r="AH21" s="36">
        <v>0</v>
      </c>
      <c r="AI21" s="36">
        <v>0</v>
      </c>
      <c r="AJ21" s="36">
        <v>0</v>
      </c>
      <c r="AK21" s="36" t="str">
        <f>SUM(AH21:AJ21)</f>
        <v>0</v>
      </c>
      <c r="AL21" s="38">
        <v>0</v>
      </c>
      <c r="AM21" s="36" t="str">
        <f>AK21+AL21+AQ21+AR21+AS21+AT21+AU21</f>
        <v>0</v>
      </c>
      <c r="AN21" s="36" t="str">
        <f>AG21+AE21+AF21</f>
        <v>0</v>
      </c>
      <c r="AO21" s="36" t="str">
        <f>AN21-AM21</f>
        <v>0</v>
      </c>
      <c r="AP21" s="36" t="str">
        <f>AO21</f>
        <v>0</v>
      </c>
      <c r="AQ21" s="36">
        <v>0</v>
      </c>
      <c r="AR21" s="36">
        <v>0</v>
      </c>
      <c r="AS21" s="36">
        <v>0</v>
      </c>
      <c r="AT21" s="36">
        <v>0</v>
      </c>
      <c r="AU21" s="36">
        <v>0</v>
      </c>
      <c r="AV21" s="26" t="s">
        <v>1090</v>
      </c>
      <c r="AW21" s="23" t="s">
        <v>1091</v>
      </c>
      <c r="AX21" s="26" t="s">
        <v>1090</v>
      </c>
      <c r="AY21" s="26"/>
    </row>
    <row r="22" spans="1:51">
      <c r="A22" s="31">
        <v>12</v>
      </c>
      <c r="B22" s="7">
        <v>10196</v>
      </c>
      <c r="C22" s="7" t="s">
        <v>1089</v>
      </c>
      <c r="D22" s="7" t="s">
        <v>212</v>
      </c>
      <c r="E22" s="31" t="s">
        <v>307</v>
      </c>
      <c r="F22" s="31" t="s">
        <v>4</v>
      </c>
      <c r="G22" s="31" t="s">
        <v>122</v>
      </c>
      <c r="H22" s="31" t="s">
        <v>2</v>
      </c>
      <c r="I22" s="34">
        <v>0.0</v>
      </c>
      <c r="J22" s="35">
        <v>21.0</v>
      </c>
      <c r="K22" s="34">
        <v>168.0</v>
      </c>
      <c r="L22" s="34">
        <v>0</v>
      </c>
      <c r="M22" s="36">
        <v>197619.05</v>
      </c>
      <c r="N22" s="36">
        <v>17000.0</v>
      </c>
      <c r="O22" s="36">
        <v>4150000.0</v>
      </c>
      <c r="P22" s="36">
        <v>0</v>
      </c>
      <c r="Q22" s="36">
        <v>0</v>
      </c>
      <c r="R22" s="36">
        <v>4150000.0</v>
      </c>
      <c r="S22" s="35">
        <v>0</v>
      </c>
      <c r="T22" s="35">
        <v>0</v>
      </c>
      <c r="U22" s="35">
        <v>0</v>
      </c>
      <c r="V22" s="35">
        <v>0</v>
      </c>
      <c r="W22" s="37" t="str">
        <f>IF(S22="",0,S22*1.5)</f>
        <v>0</v>
      </c>
      <c r="X22" s="37" t="str">
        <f>IF(T22="",0,T22*2)</f>
        <v>0</v>
      </c>
      <c r="Y22" s="37" t="str">
        <f>IF(U22="",0,U22*3)</f>
        <v>0</v>
      </c>
      <c r="Z22" s="37" t="str">
        <f>IF(V22="",0,V22*4)</f>
        <v>0</v>
      </c>
      <c r="AA22" s="37" t="str">
        <f>SUM(W22:Z22)</f>
        <v>0</v>
      </c>
      <c r="AB22" s="36" t="str">
        <f>IF(N22="",0,N22*AA22)</f>
        <v>0</v>
      </c>
      <c r="AC22" s="37">
        <v>0</v>
      </c>
      <c r="AD22" s="37">
        <v>0</v>
      </c>
      <c r="AE22" s="37" t="str">
        <f>AB22+AD22</f>
        <v>0</v>
      </c>
      <c r="AF22" s="36">
        <v>0</v>
      </c>
      <c r="AG22" s="36">
        <v>0</v>
      </c>
      <c r="AH22" s="36">
        <v>0</v>
      </c>
      <c r="AI22" s="36">
        <v>0</v>
      </c>
      <c r="AJ22" s="36">
        <v>0</v>
      </c>
      <c r="AK22" s="36" t="str">
        <f>SUM(AH22:AJ22)</f>
        <v>0</v>
      </c>
      <c r="AL22" s="38">
        <v>0</v>
      </c>
      <c r="AM22" s="36" t="str">
        <f>AK22+AL22+AQ22+AR22+AS22+AT22+AU22</f>
        <v>0</v>
      </c>
      <c r="AN22" s="36" t="str">
        <f>AG22+AE22+AF22</f>
        <v>0</v>
      </c>
      <c r="AO22" s="36" t="str">
        <f>AN22-AM22</f>
        <v>0</v>
      </c>
      <c r="AP22" s="36" t="str">
        <f>AO22</f>
        <v>0</v>
      </c>
      <c r="AQ22" s="36">
        <v>0</v>
      </c>
      <c r="AR22" s="36">
        <v>0</v>
      </c>
      <c r="AS22" s="36">
        <v>0</v>
      </c>
      <c r="AT22" s="36">
        <v>0</v>
      </c>
      <c r="AU22" s="36">
        <v>0</v>
      </c>
      <c r="AV22" s="26" t="s">
        <v>1087</v>
      </c>
      <c r="AW22" s="23" t="s">
        <v>1088</v>
      </c>
      <c r="AX22" s="26" t="s">
        <v>1087</v>
      </c>
      <c r="AY22" s="26"/>
    </row>
    <row r="23" spans="1:51">
      <c r="A23" s="31">
        <v>13</v>
      </c>
      <c r="B23" s="7">
        <v>10129</v>
      </c>
      <c r="C23" s="7" t="s">
        <v>1086</v>
      </c>
      <c r="D23" s="7" t="s">
        <v>1085</v>
      </c>
      <c r="E23" s="31" t="s">
        <v>307</v>
      </c>
      <c r="F23" s="31" t="s">
        <v>190</v>
      </c>
      <c r="G23" s="31" t="s">
        <v>122</v>
      </c>
      <c r="H23" s="31" t="s">
        <v>2</v>
      </c>
      <c r="I23" s="34">
        <v>0.0</v>
      </c>
      <c r="J23" s="35">
        <v>21.0</v>
      </c>
      <c r="K23" s="34">
        <v>168.0</v>
      </c>
      <c r="L23" s="34">
        <v>0</v>
      </c>
      <c r="M23" s="36">
        <v>247400.05</v>
      </c>
      <c r="N23" s="36">
        <v>17000.0</v>
      </c>
      <c r="O23" s="36">
        <v>5195401.0</v>
      </c>
      <c r="P23" s="36">
        <v>0</v>
      </c>
      <c r="Q23" s="36">
        <v>0</v>
      </c>
      <c r="R23" s="36">
        <v>5195401.0</v>
      </c>
      <c r="S23" s="35">
        <v>0</v>
      </c>
      <c r="T23" s="35">
        <v>0</v>
      </c>
      <c r="U23" s="35">
        <v>0</v>
      </c>
      <c r="V23" s="35">
        <v>0</v>
      </c>
      <c r="W23" s="37" t="str">
        <f>IF(S23="",0,S23*1.5)</f>
        <v>0</v>
      </c>
      <c r="X23" s="37" t="str">
        <f>IF(T23="",0,T23*2)</f>
        <v>0</v>
      </c>
      <c r="Y23" s="37" t="str">
        <f>IF(U23="",0,U23*3)</f>
        <v>0</v>
      </c>
      <c r="Z23" s="37" t="str">
        <f>IF(V23="",0,V23*4)</f>
        <v>0</v>
      </c>
      <c r="AA23" s="37" t="str">
        <f>SUM(W23:Z23)</f>
        <v>0</v>
      </c>
      <c r="AB23" s="36" t="str">
        <f>IF(N23="",0,N23*AA23)</f>
        <v>0</v>
      </c>
      <c r="AC23" s="37">
        <v>0</v>
      </c>
      <c r="AD23" s="37">
        <v>0</v>
      </c>
      <c r="AE23" s="37" t="str">
        <f>AB23+AD23</f>
        <v>0</v>
      </c>
      <c r="AF23" s="36">
        <v>0</v>
      </c>
      <c r="AG23" s="36">
        <v>0</v>
      </c>
      <c r="AH23" s="36">
        <v>0</v>
      </c>
      <c r="AI23" s="36">
        <v>0</v>
      </c>
      <c r="AJ23" s="36">
        <v>0</v>
      </c>
      <c r="AK23" s="36" t="str">
        <f>SUM(AH23:AJ23)</f>
        <v>0</v>
      </c>
      <c r="AL23" s="38">
        <v>0</v>
      </c>
      <c r="AM23" s="36" t="str">
        <f>AK23+AL23+AQ23+AR23+AS23+AT23+AU23</f>
        <v>0</v>
      </c>
      <c r="AN23" s="36" t="str">
        <f>AG23+AE23+AF23</f>
        <v>0</v>
      </c>
      <c r="AO23" s="36" t="str">
        <f>AN23-AM23</f>
        <v>0</v>
      </c>
      <c r="AP23" s="36" t="str">
        <f>AO23</f>
        <v>0</v>
      </c>
      <c r="AQ23" s="36">
        <v>0</v>
      </c>
      <c r="AR23" s="36">
        <v>0</v>
      </c>
      <c r="AS23" s="36">
        <v>0</v>
      </c>
      <c r="AT23" s="36">
        <v>0</v>
      </c>
      <c r="AU23" s="36">
        <v>0</v>
      </c>
      <c r="AV23" s="26" t="s">
        <v>1083</v>
      </c>
      <c r="AW23" s="23" t="s">
        <v>1084</v>
      </c>
      <c r="AX23" s="26" t="s">
        <v>1083</v>
      </c>
      <c r="AY23" s="26"/>
    </row>
    <row r="24" spans="1:51">
      <c r="A24" s="31">
        <v>14</v>
      </c>
      <c r="B24" s="7">
        <v>10180</v>
      </c>
      <c r="C24" s="7" t="s">
        <v>1082</v>
      </c>
      <c r="D24" s="7" t="s">
        <v>1081</v>
      </c>
      <c r="E24" s="31" t="s">
        <v>307</v>
      </c>
      <c r="F24" s="31" t="s">
        <v>4</v>
      </c>
      <c r="G24" s="31" t="s">
        <v>122</v>
      </c>
      <c r="H24" s="31" t="s">
        <v>2</v>
      </c>
      <c r="I24" s="34">
        <v>0.0</v>
      </c>
      <c r="J24" s="35">
        <v>21.0</v>
      </c>
      <c r="K24" s="34">
        <v>168.0</v>
      </c>
      <c r="L24" s="34">
        <v>0</v>
      </c>
      <c r="M24" s="36">
        <v>195238.1</v>
      </c>
      <c r="N24" s="36">
        <v>15000.0</v>
      </c>
      <c r="O24" s="36">
        <v>4100000.0</v>
      </c>
      <c r="P24" s="36">
        <v>0</v>
      </c>
      <c r="Q24" s="36">
        <v>0</v>
      </c>
      <c r="R24" s="36">
        <v>4100000.0</v>
      </c>
      <c r="S24" s="35">
        <v>0</v>
      </c>
      <c r="T24" s="35">
        <v>0</v>
      </c>
      <c r="U24" s="35">
        <v>0</v>
      </c>
      <c r="V24" s="35">
        <v>0</v>
      </c>
      <c r="W24" s="37" t="str">
        <f>IF(S24="",0,S24*1.5)</f>
        <v>0</v>
      </c>
      <c r="X24" s="37" t="str">
        <f>IF(T24="",0,T24*2)</f>
        <v>0</v>
      </c>
      <c r="Y24" s="37" t="str">
        <f>IF(U24="",0,U24*3)</f>
        <v>0</v>
      </c>
      <c r="Z24" s="37" t="str">
        <f>IF(V24="",0,V24*4)</f>
        <v>0</v>
      </c>
      <c r="AA24" s="37" t="str">
        <f>SUM(W24:Z24)</f>
        <v>0</v>
      </c>
      <c r="AB24" s="36" t="str">
        <f>IF(N24="",0,N24*AA24)</f>
        <v>0</v>
      </c>
      <c r="AC24" s="37">
        <v>0</v>
      </c>
      <c r="AD24" s="37">
        <v>0</v>
      </c>
      <c r="AE24" s="37" t="str">
        <f>AB24+AD24</f>
        <v>0</v>
      </c>
      <c r="AF24" s="36">
        <v>0</v>
      </c>
      <c r="AG24" s="36">
        <v>0</v>
      </c>
      <c r="AH24" s="36">
        <v>0</v>
      </c>
      <c r="AI24" s="36">
        <v>0</v>
      </c>
      <c r="AJ24" s="36">
        <v>0</v>
      </c>
      <c r="AK24" s="36" t="str">
        <f>SUM(AH24:AJ24)</f>
        <v>0</v>
      </c>
      <c r="AL24" s="38">
        <v>0</v>
      </c>
      <c r="AM24" s="36" t="str">
        <f>AK24+AL24+AQ24+AR24+AS24+AT24+AU24</f>
        <v>0</v>
      </c>
      <c r="AN24" s="36" t="str">
        <f>AG24+AE24+AF24</f>
        <v>0</v>
      </c>
      <c r="AO24" s="36" t="str">
        <f>AN24-AM24</f>
        <v>0</v>
      </c>
      <c r="AP24" s="36" t="str">
        <f>AO24</f>
        <v>0</v>
      </c>
      <c r="AQ24" s="36">
        <v>0</v>
      </c>
      <c r="AR24" s="36">
        <v>0</v>
      </c>
      <c r="AS24" s="36">
        <v>0</v>
      </c>
      <c r="AT24" s="36">
        <v>0</v>
      </c>
      <c r="AU24" s="36">
        <v>0</v>
      </c>
      <c r="AV24" s="26" t="s">
        <v>1079</v>
      </c>
      <c r="AW24" s="23" t="s">
        <v>1080</v>
      </c>
      <c r="AX24" s="26" t="s">
        <v>1079</v>
      </c>
      <c r="AY24" s="26"/>
    </row>
    <row r="25" spans="1:51">
      <c r="A25" s="31">
        <v>15</v>
      </c>
      <c r="B25" s="7">
        <v>10199</v>
      </c>
      <c r="C25" s="7" t="s">
        <v>1078</v>
      </c>
      <c r="D25" s="7" t="s">
        <v>1077</v>
      </c>
      <c r="E25" s="31" t="s">
        <v>307</v>
      </c>
      <c r="F25" s="31" t="s">
        <v>4</v>
      </c>
      <c r="G25" s="31" t="s">
        <v>122</v>
      </c>
      <c r="H25" s="31" t="s">
        <v>2</v>
      </c>
      <c r="I25" s="34">
        <v>0.0</v>
      </c>
      <c r="J25" s="35">
        <v>21.0</v>
      </c>
      <c r="K25" s="34">
        <v>168.0</v>
      </c>
      <c r="L25" s="34">
        <v>0</v>
      </c>
      <c r="M25" s="36">
        <v>190476.19</v>
      </c>
      <c r="N25" s="36">
        <v>15000.0</v>
      </c>
      <c r="O25" s="36">
        <v>4000000.0</v>
      </c>
      <c r="P25" s="36">
        <v>0</v>
      </c>
      <c r="Q25" s="36">
        <v>0</v>
      </c>
      <c r="R25" s="36">
        <v>4000000.0</v>
      </c>
      <c r="S25" s="35">
        <v>0</v>
      </c>
      <c r="T25" s="35">
        <v>0</v>
      </c>
      <c r="U25" s="35">
        <v>0</v>
      </c>
      <c r="V25" s="35">
        <v>0</v>
      </c>
      <c r="W25" s="37" t="str">
        <f>IF(S25="",0,S25*1.5)</f>
        <v>0</v>
      </c>
      <c r="X25" s="37" t="str">
        <f>IF(T25="",0,T25*2)</f>
        <v>0</v>
      </c>
      <c r="Y25" s="37" t="str">
        <f>IF(U25="",0,U25*3)</f>
        <v>0</v>
      </c>
      <c r="Z25" s="37" t="str">
        <f>IF(V25="",0,V25*4)</f>
        <v>0</v>
      </c>
      <c r="AA25" s="37" t="str">
        <f>SUM(W25:Z25)</f>
        <v>0</v>
      </c>
      <c r="AB25" s="36" t="str">
        <f>IF(N25="",0,N25*AA25)</f>
        <v>0</v>
      </c>
      <c r="AC25" s="37">
        <v>0</v>
      </c>
      <c r="AD25" s="37">
        <v>0</v>
      </c>
      <c r="AE25" s="37" t="str">
        <f>AB25+AD25</f>
        <v>0</v>
      </c>
      <c r="AF25" s="36">
        <v>0</v>
      </c>
      <c r="AG25" s="36">
        <v>0</v>
      </c>
      <c r="AH25" s="36">
        <v>0</v>
      </c>
      <c r="AI25" s="36">
        <v>0</v>
      </c>
      <c r="AJ25" s="36">
        <v>0</v>
      </c>
      <c r="AK25" s="36" t="str">
        <f>SUM(AH25:AJ25)</f>
        <v>0</v>
      </c>
      <c r="AL25" s="38">
        <v>0</v>
      </c>
      <c r="AM25" s="36" t="str">
        <f>AK25+AL25+AQ25+AR25+AS25+AT25+AU25</f>
        <v>0</v>
      </c>
      <c r="AN25" s="36" t="str">
        <f>AG25+AE25+AF25</f>
        <v>0</v>
      </c>
      <c r="AO25" s="36" t="str">
        <f>AN25-AM25</f>
        <v>0</v>
      </c>
      <c r="AP25" s="36" t="str">
        <f>AO25</f>
        <v>0</v>
      </c>
      <c r="AQ25" s="36">
        <v>0</v>
      </c>
      <c r="AR25" s="36">
        <v>0</v>
      </c>
      <c r="AS25" s="36">
        <v>0</v>
      </c>
      <c r="AT25" s="36">
        <v>0</v>
      </c>
      <c r="AU25" s="36">
        <v>0</v>
      </c>
      <c r="AV25" s="26" t="s">
        <v>1075</v>
      </c>
      <c r="AW25" s="23" t="s">
        <v>1076</v>
      </c>
      <c r="AX25" s="26" t="s">
        <v>1075</v>
      </c>
      <c r="AY25" s="26"/>
    </row>
    <row r="26" spans="1:51" customHeight="1" ht="22">
      <c r="A26" s="32"/>
      <c r="B26" s="8"/>
      <c r="C26" s="10" t="s">
        <v>275</v>
      </c>
      <c r="D26" s="10"/>
      <c r="E26" s="32"/>
      <c r="F26" s="32"/>
      <c r="G26" s="32"/>
      <c r="H26" s="32"/>
      <c r="I26" s="17"/>
      <c r="J26" s="13" t="str">
        <f>SUM(J11:J25)</f>
        <v>0</v>
      </c>
      <c r="K26" s="17" t="str">
        <f>SUM(K11:K25)</f>
        <v>0</v>
      </c>
      <c r="L26" s="17" t="str">
        <f>SUM(L11:L25)</f>
        <v>0</v>
      </c>
      <c r="M26" s="19" t="str">
        <f>SUM(M11:M25)</f>
        <v>0</v>
      </c>
      <c r="N26" s="19" t="str">
        <f>SUM(N11:N25)</f>
        <v>0</v>
      </c>
      <c r="O26" s="19" t="str">
        <f>SUM(O11:O25)</f>
        <v>0</v>
      </c>
      <c r="P26" s="19" t="str">
        <f>SUM(P11:P25)</f>
        <v>0</v>
      </c>
      <c r="Q26" s="19" t="str">
        <f>SUM(Q11:Q25)</f>
        <v>0</v>
      </c>
      <c r="R26" s="19" t="str">
        <f>SUM(R11:R25)</f>
        <v>0</v>
      </c>
      <c r="S26" s="13" t="str">
        <f>SUM(S11:S25)</f>
        <v>0</v>
      </c>
      <c r="T26" s="13" t="str">
        <f>SUM(T11:T25)</f>
        <v>0</v>
      </c>
      <c r="U26" s="13" t="str">
        <f>SUM(U11:U25)</f>
        <v>0</v>
      </c>
      <c r="V26" s="13" t="str">
        <f>SUM(V11:V25)</f>
        <v>0</v>
      </c>
      <c r="W26" s="15" t="str">
        <f>SUM(W11:W25)</f>
        <v>0</v>
      </c>
      <c r="X26" s="15" t="str">
        <f>SUM(X11:X25)</f>
        <v>0</v>
      </c>
      <c r="Y26" s="15" t="str">
        <f>SUM(Y11:Y25)</f>
        <v>0</v>
      </c>
      <c r="Z26" s="15" t="str">
        <f>SUM(Z11:Z25)</f>
        <v>0</v>
      </c>
      <c r="AA26" s="15" t="str">
        <f>SUM(AA11:AA25)</f>
        <v>0</v>
      </c>
      <c r="AB26" s="19" t="str">
        <f>SUM(AB11:AB25)</f>
        <v>0</v>
      </c>
      <c r="AC26" s="15" t="str">
        <f>SUM(AC11:AC25)</f>
        <v>0</v>
      </c>
      <c r="AD26" s="15" t="str">
        <f>SUM(AD11:AD25)</f>
        <v>0</v>
      </c>
      <c r="AE26" s="15" t="str">
        <f>SUM(AE11:AE25)</f>
        <v>0</v>
      </c>
      <c r="AF26" s="19" t="str">
        <f>SUM(AF11:AF25)</f>
        <v>0</v>
      </c>
      <c r="AG26" s="19" t="str">
        <f>SUM(AG11:AG25)</f>
        <v>0</v>
      </c>
      <c r="AH26" s="19" t="str">
        <f>SUM(AH11:AH25)</f>
        <v>0</v>
      </c>
      <c r="AI26" s="19" t="str">
        <f>SUM(AI11:AI25)</f>
        <v>0</v>
      </c>
      <c r="AJ26" s="19" t="str">
        <f>SUM(AJ11:AJ25)</f>
        <v>0</v>
      </c>
      <c r="AK26" s="19" t="str">
        <f>SUM(AK11:AK25)</f>
        <v>0</v>
      </c>
      <c r="AL26" s="21" t="str">
        <f>SUM(AL11:AL25)</f>
        <v>0</v>
      </c>
      <c r="AM26" s="19" t="str">
        <f>SUM(AM11:AM25)</f>
        <v>0</v>
      </c>
      <c r="AN26" s="19" t="str">
        <f>SUM(AN11:AN25)</f>
        <v>0</v>
      </c>
      <c r="AO26" s="19" t="str">
        <f>SUM(AO11:AO25)</f>
        <v>0</v>
      </c>
      <c r="AP26" s="19" t="str">
        <f>SUM(AP11:AP25)</f>
        <v>0</v>
      </c>
      <c r="AQ26" s="19" t="str">
        <f>SUM(AQ11:AQ25)</f>
        <v>0</v>
      </c>
      <c r="AR26" s="19" t="str">
        <f>SUM(AR11:AR25)</f>
        <v>0</v>
      </c>
      <c r="AS26" s="19" t="str">
        <f>SUM(AS11:AS25)</f>
        <v>0</v>
      </c>
      <c r="AT26" s="19" t="str">
        <f>SUM(AT11:AT25)</f>
        <v>0</v>
      </c>
      <c r="AU26" s="19" t="str">
        <f>SUM(AU11:AU25)</f>
        <v>0</v>
      </c>
      <c r="AV26" s="27"/>
      <c r="AW26" s="24"/>
      <c r="AX26" s="27"/>
      <c r="AY26" s="27"/>
    </row>
    <row r="27" spans="1:51" customHeight="1" ht="20">
      <c r="A27" s="33"/>
      <c r="B27" s="9"/>
      <c r="C27" s="11" t="s">
        <v>277</v>
      </c>
      <c r="D27" s="11"/>
      <c r="E27" s="33"/>
      <c r="F27" s="33"/>
      <c r="G27" s="33"/>
      <c r="H27" s="33"/>
      <c r="I27" s="18"/>
      <c r="J27" s="14"/>
      <c r="K27" s="18"/>
      <c r="L27" s="18"/>
      <c r="M27" s="20"/>
      <c r="N27" s="20"/>
      <c r="O27" s="20"/>
      <c r="P27" s="20"/>
      <c r="Q27" s="20"/>
      <c r="R27" s="20"/>
      <c r="S27" s="14"/>
      <c r="T27" s="14"/>
      <c r="U27" s="14"/>
      <c r="V27" s="14"/>
      <c r="W27" s="16"/>
      <c r="X27" s="16"/>
      <c r="Y27" s="16"/>
      <c r="Z27" s="16"/>
      <c r="AA27" s="16"/>
      <c r="AB27" s="20"/>
      <c r="AC27" s="16"/>
      <c r="AD27" s="16"/>
      <c r="AE27" s="16"/>
      <c r="AF27" s="20"/>
      <c r="AG27" s="20"/>
      <c r="AH27" s="20"/>
      <c r="AI27" s="20"/>
      <c r="AJ27" s="20"/>
      <c r="AK27" s="20"/>
      <c r="AL27" s="22"/>
      <c r="AM27" s="20"/>
      <c r="AN27" s="20"/>
      <c r="AO27" s="20"/>
      <c r="AP27" s="20"/>
      <c r="AQ27" s="20"/>
      <c r="AR27" s="20"/>
      <c r="AS27" s="20"/>
      <c r="AT27" s="20"/>
      <c r="AU27" s="20"/>
      <c r="AV27" s="28"/>
      <c r="AW27" s="25"/>
      <c r="AX27" s="28"/>
      <c r="AY27" s="28"/>
    </row>
    <row r="28" spans="1:51">
      <c r="A28" s="31">
        <v>16</v>
      </c>
      <c r="B28" s="7">
        <v>42867</v>
      </c>
      <c r="C28" s="7" t="s">
        <v>1074</v>
      </c>
      <c r="D28" s="7" t="s">
        <v>1073</v>
      </c>
      <c r="E28" s="31" t="s">
        <v>307</v>
      </c>
      <c r="F28" s="31" t="s">
        <v>4</v>
      </c>
      <c r="G28" s="31" t="s">
        <v>122</v>
      </c>
      <c r="H28" s="31" t="s">
        <v>2</v>
      </c>
      <c r="I28" s="34">
        <v>0.0</v>
      </c>
      <c r="J28" s="35">
        <v>21.0</v>
      </c>
      <c r="K28" s="34">
        <v>168.0</v>
      </c>
      <c r="L28" s="34">
        <v>0</v>
      </c>
      <c r="M28" s="36">
        <v>190476.19</v>
      </c>
      <c r="N28" s="36">
        <v>14000.0</v>
      </c>
      <c r="O28" s="36">
        <v>4000000.0</v>
      </c>
      <c r="P28" s="36">
        <v>0</v>
      </c>
      <c r="Q28" s="36">
        <v>0</v>
      </c>
      <c r="R28" s="36">
        <v>4000000.0</v>
      </c>
      <c r="S28" s="35">
        <v>0</v>
      </c>
      <c r="T28" s="35">
        <v>0</v>
      </c>
      <c r="U28" s="35">
        <v>0</v>
      </c>
      <c r="V28" s="35">
        <v>0</v>
      </c>
      <c r="W28" s="37" t="str">
        <f>IF(S28="",0,S28*1.5)</f>
        <v>0</v>
      </c>
      <c r="X28" s="37" t="str">
        <f>IF(T28="",0,T28*2)</f>
        <v>0</v>
      </c>
      <c r="Y28" s="37" t="str">
        <f>IF(U28="",0,U28*3)</f>
        <v>0</v>
      </c>
      <c r="Z28" s="37" t="str">
        <f>IF(V28="",0,V28*4)</f>
        <v>0</v>
      </c>
      <c r="AA28" s="37" t="str">
        <f>SUM(W28:Z28)</f>
        <v>0</v>
      </c>
      <c r="AB28" s="36" t="str">
        <f>IF(N28="",0,N28*AA28)</f>
        <v>0</v>
      </c>
      <c r="AC28" s="37">
        <v>0</v>
      </c>
      <c r="AD28" s="37">
        <v>0</v>
      </c>
      <c r="AE28" s="37" t="str">
        <f>AB28+AD28</f>
        <v>0</v>
      </c>
      <c r="AF28" s="36">
        <v>0</v>
      </c>
      <c r="AG28" s="36">
        <v>0</v>
      </c>
      <c r="AH28" s="36">
        <v>0</v>
      </c>
      <c r="AI28" s="36">
        <v>0</v>
      </c>
      <c r="AJ28" s="36">
        <v>0</v>
      </c>
      <c r="AK28" s="36" t="str">
        <f>SUM(AH28:AJ28)</f>
        <v>0</v>
      </c>
      <c r="AL28" s="38">
        <v>0</v>
      </c>
      <c r="AM28" s="36" t="str">
        <f>AK28+AL28+AQ28+AR28+AS28+AT28+AU28</f>
        <v>0</v>
      </c>
      <c r="AN28" s="36" t="str">
        <f>AG28+AE28+AF28</f>
        <v>0</v>
      </c>
      <c r="AO28" s="36" t="str">
        <f>AN28-AM28</f>
        <v>0</v>
      </c>
      <c r="AP28" s="36" t="str">
        <f>AO28</f>
        <v>0</v>
      </c>
      <c r="AQ28" s="36">
        <v>0</v>
      </c>
      <c r="AR28" s="36">
        <v>0</v>
      </c>
      <c r="AS28" s="36">
        <v>0</v>
      </c>
      <c r="AT28" s="36">
        <v>0</v>
      </c>
      <c r="AU28" s="36">
        <v>0</v>
      </c>
      <c r="AV28" s="26" t="s">
        <v>1071</v>
      </c>
      <c r="AW28" s="23" t="s">
        <v>1072</v>
      </c>
      <c r="AX28" s="26" t="s">
        <v>1071</v>
      </c>
      <c r="AY28" s="26"/>
    </row>
    <row r="29" spans="1:51" customHeight="1" ht="22">
      <c r="A29" s="32"/>
      <c r="B29" s="8"/>
      <c r="C29" s="10" t="s">
        <v>275</v>
      </c>
      <c r="D29" s="10"/>
      <c r="E29" s="32"/>
      <c r="F29" s="32"/>
      <c r="G29" s="32"/>
      <c r="H29" s="32"/>
      <c r="I29" s="17"/>
      <c r="J29" s="13" t="str">
        <f>SUM(J28:J28)</f>
        <v>0</v>
      </c>
      <c r="K29" s="17" t="str">
        <f>SUM(K28:K28)</f>
        <v>0</v>
      </c>
      <c r="L29" s="17" t="str">
        <f>SUM(L28:L28)</f>
        <v>0</v>
      </c>
      <c r="M29" s="19" t="str">
        <f>SUM(M28:M28)</f>
        <v>0</v>
      </c>
      <c r="N29" s="19" t="str">
        <f>SUM(N28:N28)</f>
        <v>0</v>
      </c>
      <c r="O29" s="19" t="str">
        <f>SUM(O28:O28)</f>
        <v>0</v>
      </c>
      <c r="P29" s="19" t="str">
        <f>SUM(P28:P28)</f>
        <v>0</v>
      </c>
      <c r="Q29" s="19" t="str">
        <f>SUM(Q28:Q28)</f>
        <v>0</v>
      </c>
      <c r="R29" s="19" t="str">
        <f>SUM(R28:R28)</f>
        <v>0</v>
      </c>
      <c r="S29" s="13" t="str">
        <f>SUM(S28:S28)</f>
        <v>0</v>
      </c>
      <c r="T29" s="13" t="str">
        <f>SUM(T28:T28)</f>
        <v>0</v>
      </c>
      <c r="U29" s="13" t="str">
        <f>SUM(U28:U28)</f>
        <v>0</v>
      </c>
      <c r="V29" s="13" t="str">
        <f>SUM(V28:V28)</f>
        <v>0</v>
      </c>
      <c r="W29" s="15" t="str">
        <f>SUM(W28:W28)</f>
        <v>0</v>
      </c>
      <c r="X29" s="15" t="str">
        <f>SUM(X28:X28)</f>
        <v>0</v>
      </c>
      <c r="Y29" s="15" t="str">
        <f>SUM(Y28:Y28)</f>
        <v>0</v>
      </c>
      <c r="Z29" s="15" t="str">
        <f>SUM(Z28:Z28)</f>
        <v>0</v>
      </c>
      <c r="AA29" s="15" t="str">
        <f>SUM(AA28:AA28)</f>
        <v>0</v>
      </c>
      <c r="AB29" s="19" t="str">
        <f>SUM(AB28:AB28)</f>
        <v>0</v>
      </c>
      <c r="AC29" s="15" t="str">
        <f>SUM(AC28:AC28)</f>
        <v>0</v>
      </c>
      <c r="AD29" s="15" t="str">
        <f>SUM(AD28:AD28)</f>
        <v>0</v>
      </c>
      <c r="AE29" s="15" t="str">
        <f>SUM(AE28:AE28)</f>
        <v>0</v>
      </c>
      <c r="AF29" s="19" t="str">
        <f>SUM(AF28:AF28)</f>
        <v>0</v>
      </c>
      <c r="AG29" s="19" t="str">
        <f>SUM(AG28:AG28)</f>
        <v>0</v>
      </c>
      <c r="AH29" s="19" t="str">
        <f>SUM(AH28:AH28)</f>
        <v>0</v>
      </c>
      <c r="AI29" s="19" t="str">
        <f>SUM(AI28:AI28)</f>
        <v>0</v>
      </c>
      <c r="AJ29" s="19" t="str">
        <f>SUM(AJ28:AJ28)</f>
        <v>0</v>
      </c>
      <c r="AK29" s="19" t="str">
        <f>SUM(AK28:AK28)</f>
        <v>0</v>
      </c>
      <c r="AL29" s="21" t="str">
        <f>SUM(AL28:AL28)</f>
        <v>0</v>
      </c>
      <c r="AM29" s="19" t="str">
        <f>SUM(AM28:AM28)</f>
        <v>0</v>
      </c>
      <c r="AN29" s="19" t="str">
        <f>SUM(AN28:AN28)</f>
        <v>0</v>
      </c>
      <c r="AO29" s="19" t="str">
        <f>SUM(AO28:AO28)</f>
        <v>0</v>
      </c>
      <c r="AP29" s="19" t="str">
        <f>SUM(AP28:AP28)</f>
        <v>0</v>
      </c>
      <c r="AQ29" s="19" t="str">
        <f>SUM(AQ28:AQ28)</f>
        <v>0</v>
      </c>
      <c r="AR29" s="19" t="str">
        <f>SUM(AR28:AR28)</f>
        <v>0</v>
      </c>
      <c r="AS29" s="19" t="str">
        <f>SUM(AS28:AS28)</f>
        <v>0</v>
      </c>
      <c r="AT29" s="19" t="str">
        <f>SUM(AT28:AT28)</f>
        <v>0</v>
      </c>
      <c r="AU29" s="19" t="str">
        <f>SUM(AU28:AU28)</f>
        <v>0</v>
      </c>
      <c r="AV29" s="27"/>
      <c r="AW29" s="24"/>
      <c r="AX29" s="27"/>
      <c r="AY29" s="27"/>
    </row>
    <row r="30" spans="1:51" customHeight="1" ht="20">
      <c r="A30" s="33"/>
      <c r="B30" s="9"/>
      <c r="C30" s="11" t="s">
        <v>1133</v>
      </c>
      <c r="D30" s="11"/>
      <c r="E30" s="33"/>
      <c r="F30" s="33"/>
      <c r="G30" s="33"/>
      <c r="H30" s="33"/>
      <c r="I30" s="18"/>
      <c r="J30" s="14"/>
      <c r="K30" s="18"/>
      <c r="L30" s="18"/>
      <c r="M30" s="20"/>
      <c r="N30" s="20"/>
      <c r="O30" s="20"/>
      <c r="P30" s="20"/>
      <c r="Q30" s="20"/>
      <c r="R30" s="20"/>
      <c r="S30" s="14"/>
      <c r="T30" s="14"/>
      <c r="U30" s="14"/>
      <c r="V30" s="14"/>
      <c r="W30" s="16"/>
      <c r="X30" s="16"/>
      <c r="Y30" s="16"/>
      <c r="Z30" s="16"/>
      <c r="AA30" s="16"/>
      <c r="AB30" s="20"/>
      <c r="AC30" s="16"/>
      <c r="AD30" s="16"/>
      <c r="AE30" s="16"/>
      <c r="AF30" s="20"/>
      <c r="AG30" s="20"/>
      <c r="AH30" s="20"/>
      <c r="AI30" s="20"/>
      <c r="AJ30" s="20"/>
      <c r="AK30" s="20"/>
      <c r="AL30" s="22"/>
      <c r="AM30" s="20"/>
      <c r="AN30" s="20"/>
      <c r="AO30" s="20"/>
      <c r="AP30" s="20"/>
      <c r="AQ30" s="20"/>
      <c r="AR30" s="20"/>
      <c r="AS30" s="20"/>
      <c r="AT30" s="20"/>
      <c r="AU30" s="20"/>
      <c r="AV30" s="28"/>
      <c r="AW30" s="25"/>
      <c r="AX30" s="28"/>
      <c r="AY30" s="28"/>
    </row>
    <row r="31" spans="1:51">
      <c r="A31" s="31">
        <v>17</v>
      </c>
      <c r="B31" s="7">
        <v>10162</v>
      </c>
      <c r="C31" s="7" t="s">
        <v>1070</v>
      </c>
      <c r="D31" s="7" t="s">
        <v>1039</v>
      </c>
      <c r="E31" s="31" t="s">
        <v>307</v>
      </c>
      <c r="F31" s="31" t="s">
        <v>4</v>
      </c>
      <c r="G31" s="31" t="s">
        <v>122</v>
      </c>
      <c r="H31" s="31" t="s">
        <v>2</v>
      </c>
      <c r="I31" s="34">
        <v>0.0</v>
      </c>
      <c r="J31" s="35">
        <v>21.0</v>
      </c>
      <c r="K31" s="34">
        <v>168.0</v>
      </c>
      <c r="L31" s="34">
        <v>0</v>
      </c>
      <c r="M31" s="36">
        <v>261904.76</v>
      </c>
      <c r="N31" s="36">
        <v>19000.0</v>
      </c>
      <c r="O31" s="36">
        <v>5500000.0</v>
      </c>
      <c r="P31" s="36">
        <v>0</v>
      </c>
      <c r="Q31" s="36">
        <v>500000.0</v>
      </c>
      <c r="R31" s="36">
        <v>6000000.0</v>
      </c>
      <c r="S31" s="35">
        <v>0</v>
      </c>
      <c r="T31" s="35">
        <v>0</v>
      </c>
      <c r="U31" s="35">
        <v>0</v>
      </c>
      <c r="V31" s="35">
        <v>0</v>
      </c>
      <c r="W31" s="37" t="str">
        <f>IF(S31="",0,S31*1.5)</f>
        <v>0</v>
      </c>
      <c r="X31" s="37" t="str">
        <f>IF(T31="",0,T31*2)</f>
        <v>0</v>
      </c>
      <c r="Y31" s="37" t="str">
        <f>IF(U31="",0,U31*3)</f>
        <v>0</v>
      </c>
      <c r="Z31" s="37" t="str">
        <f>IF(V31="",0,V31*4)</f>
        <v>0</v>
      </c>
      <c r="AA31" s="37" t="str">
        <f>SUM(W31:Z31)</f>
        <v>0</v>
      </c>
      <c r="AB31" s="36" t="str">
        <f>IF(N31="",0,N31*AA31)</f>
        <v>0</v>
      </c>
      <c r="AC31" s="37">
        <v>0</v>
      </c>
      <c r="AD31" s="37">
        <v>0</v>
      </c>
      <c r="AE31" s="37" t="str">
        <f>AB31+AD31</f>
        <v>0</v>
      </c>
      <c r="AF31" s="36">
        <v>0</v>
      </c>
      <c r="AG31" s="36">
        <v>500000.0</v>
      </c>
      <c r="AH31" s="36">
        <v>0</v>
      </c>
      <c r="AI31" s="36">
        <v>0</v>
      </c>
      <c r="AJ31" s="36">
        <v>0</v>
      </c>
      <c r="AK31" s="36" t="str">
        <f>SUM(AH31:AJ31)</f>
        <v>0</v>
      </c>
      <c r="AL31" s="38">
        <v>0</v>
      </c>
      <c r="AM31" s="36" t="str">
        <f>AK31+AL31+AQ31+AR31+AS31+AT31+AU31</f>
        <v>0</v>
      </c>
      <c r="AN31" s="36" t="str">
        <f>AG31+AE31+AF31</f>
        <v>0</v>
      </c>
      <c r="AO31" s="36" t="str">
        <f>AN31-AM31</f>
        <v>0</v>
      </c>
      <c r="AP31" s="36" t="str">
        <f>AO31</f>
        <v>0</v>
      </c>
      <c r="AQ31" s="36">
        <v>0</v>
      </c>
      <c r="AR31" s="36">
        <v>0</v>
      </c>
      <c r="AS31" s="36">
        <v>0</v>
      </c>
      <c r="AT31" s="36">
        <v>0</v>
      </c>
      <c r="AU31" s="36">
        <v>0</v>
      </c>
      <c r="AV31" s="26" t="s">
        <v>1068</v>
      </c>
      <c r="AW31" s="23" t="s">
        <v>1069</v>
      </c>
      <c r="AX31" s="26" t="s">
        <v>1068</v>
      </c>
      <c r="AY31" s="26"/>
    </row>
    <row r="32" spans="1:51">
      <c r="A32" s="31">
        <v>18</v>
      </c>
      <c r="B32" s="7">
        <v>10185</v>
      </c>
      <c r="C32" s="7" t="s">
        <v>1067</v>
      </c>
      <c r="D32" s="7" t="s">
        <v>148</v>
      </c>
      <c r="E32" s="31" t="s">
        <v>307</v>
      </c>
      <c r="F32" s="31" t="s">
        <v>4</v>
      </c>
      <c r="G32" s="31" t="s">
        <v>26</v>
      </c>
      <c r="H32" s="31" t="s">
        <v>2</v>
      </c>
      <c r="I32" s="34">
        <v>0.0</v>
      </c>
      <c r="J32" s="35">
        <v>21.0</v>
      </c>
      <c r="K32" s="34">
        <v>168.0</v>
      </c>
      <c r="L32" s="34">
        <v>0</v>
      </c>
      <c r="M32" s="36">
        <v>428571.43</v>
      </c>
      <c r="N32" s="36">
        <v>53571.43</v>
      </c>
      <c r="O32" s="36">
        <v>9000000.0</v>
      </c>
      <c r="P32" s="36">
        <v>0</v>
      </c>
      <c r="Q32" s="36">
        <v>500000.0</v>
      </c>
      <c r="R32" s="36">
        <v>9500000.0</v>
      </c>
      <c r="S32" s="35">
        <v>0</v>
      </c>
      <c r="T32" s="35">
        <v>0</v>
      </c>
      <c r="U32" s="35">
        <v>0</v>
      </c>
      <c r="V32" s="35">
        <v>0</v>
      </c>
      <c r="W32" s="37" t="str">
        <f>IF(S32="",0,S32*1.5)</f>
        <v>0</v>
      </c>
      <c r="X32" s="37" t="str">
        <f>IF(T32="",0,T32*2)</f>
        <v>0</v>
      </c>
      <c r="Y32" s="37" t="str">
        <f>IF(U32="",0,U32*3)</f>
        <v>0</v>
      </c>
      <c r="Z32" s="37" t="str">
        <f>IF(V32="",0,V32*4)</f>
        <v>0</v>
      </c>
      <c r="AA32" s="37" t="str">
        <f>SUM(W32:Z32)</f>
        <v>0</v>
      </c>
      <c r="AB32" s="36" t="str">
        <f>IF(N32="",0,N32*AA32)</f>
        <v>0</v>
      </c>
      <c r="AC32" s="37">
        <v>0</v>
      </c>
      <c r="AD32" s="37">
        <v>0</v>
      </c>
      <c r="AE32" s="37" t="str">
        <f>AB32+AD32</f>
        <v>0</v>
      </c>
      <c r="AF32" s="36">
        <v>0</v>
      </c>
      <c r="AG32" s="36">
        <v>500000.0</v>
      </c>
      <c r="AH32" s="36">
        <v>0</v>
      </c>
      <c r="AI32" s="36">
        <v>0</v>
      </c>
      <c r="AJ32" s="36">
        <v>0</v>
      </c>
      <c r="AK32" s="36" t="str">
        <f>SUM(AH32:AJ32)</f>
        <v>0</v>
      </c>
      <c r="AL32" s="38">
        <v>0</v>
      </c>
      <c r="AM32" s="36" t="str">
        <f>AK32+AL32+AQ32+AR32+AS32+AT32+AU32</f>
        <v>0</v>
      </c>
      <c r="AN32" s="36" t="str">
        <f>AG32+AE32+AF32</f>
        <v>0</v>
      </c>
      <c r="AO32" s="36" t="str">
        <f>AN32-AM32</f>
        <v>0</v>
      </c>
      <c r="AP32" s="36" t="str">
        <f>AO32</f>
        <v>0</v>
      </c>
      <c r="AQ32" s="36">
        <v>0</v>
      </c>
      <c r="AR32" s="36">
        <v>0</v>
      </c>
      <c r="AS32" s="36">
        <v>0</v>
      </c>
      <c r="AT32" s="36">
        <v>0</v>
      </c>
      <c r="AU32" s="36">
        <v>0</v>
      </c>
      <c r="AV32" s="26" t="s">
        <v>1065</v>
      </c>
      <c r="AW32" s="23" t="s">
        <v>1066</v>
      </c>
      <c r="AX32" s="26" t="s">
        <v>1065</v>
      </c>
      <c r="AY32" s="26"/>
    </row>
    <row r="33" spans="1:51">
      <c r="A33" s="31">
        <v>19</v>
      </c>
      <c r="B33" s="7">
        <v>10134</v>
      </c>
      <c r="C33" s="7" t="s">
        <v>1064</v>
      </c>
      <c r="D33" s="7" t="s">
        <v>1063</v>
      </c>
      <c r="E33" s="31" t="s">
        <v>307</v>
      </c>
      <c r="F33" s="31" t="s">
        <v>4</v>
      </c>
      <c r="G33" s="31" t="s">
        <v>26</v>
      </c>
      <c r="H33" s="31" t="s">
        <v>2</v>
      </c>
      <c r="I33" s="34">
        <v>0.0</v>
      </c>
      <c r="J33" s="35">
        <v>21.0</v>
      </c>
      <c r="K33" s="34">
        <v>168.0</v>
      </c>
      <c r="L33" s="34">
        <v>0</v>
      </c>
      <c r="M33" s="36">
        <v>319047.62</v>
      </c>
      <c r="N33" s="36">
        <v>22000.0</v>
      </c>
      <c r="O33" s="36">
        <v>6700000.0</v>
      </c>
      <c r="P33" s="36">
        <v>0</v>
      </c>
      <c r="Q33" s="36">
        <v>500000.0</v>
      </c>
      <c r="R33" s="36">
        <v>7200000.0</v>
      </c>
      <c r="S33" s="35">
        <v>0</v>
      </c>
      <c r="T33" s="35">
        <v>0</v>
      </c>
      <c r="U33" s="35">
        <v>0</v>
      </c>
      <c r="V33" s="35">
        <v>0</v>
      </c>
      <c r="W33" s="37" t="str">
        <f>IF(S33="",0,S33*1.5)</f>
        <v>0</v>
      </c>
      <c r="X33" s="37" t="str">
        <f>IF(T33="",0,T33*2)</f>
        <v>0</v>
      </c>
      <c r="Y33" s="37" t="str">
        <f>IF(U33="",0,U33*3)</f>
        <v>0</v>
      </c>
      <c r="Z33" s="37" t="str">
        <f>IF(V33="",0,V33*4)</f>
        <v>0</v>
      </c>
      <c r="AA33" s="37" t="str">
        <f>SUM(W33:Z33)</f>
        <v>0</v>
      </c>
      <c r="AB33" s="36" t="str">
        <f>IF(N33="",0,N33*AA33)</f>
        <v>0</v>
      </c>
      <c r="AC33" s="37">
        <v>0</v>
      </c>
      <c r="AD33" s="37">
        <v>0</v>
      </c>
      <c r="AE33" s="37" t="str">
        <f>AB33+AD33</f>
        <v>0</v>
      </c>
      <c r="AF33" s="36">
        <v>0</v>
      </c>
      <c r="AG33" s="36">
        <v>500000.0</v>
      </c>
      <c r="AH33" s="36">
        <v>0</v>
      </c>
      <c r="AI33" s="36">
        <v>0</v>
      </c>
      <c r="AJ33" s="36">
        <v>0</v>
      </c>
      <c r="AK33" s="36" t="str">
        <f>SUM(AH33:AJ33)</f>
        <v>0</v>
      </c>
      <c r="AL33" s="38">
        <v>0</v>
      </c>
      <c r="AM33" s="36" t="str">
        <f>AK33+AL33+AQ33+AR33+AS33+AT33+AU33</f>
        <v>0</v>
      </c>
      <c r="AN33" s="36" t="str">
        <f>AG33+AE33+AF33</f>
        <v>0</v>
      </c>
      <c r="AO33" s="36" t="str">
        <f>AN33-AM33</f>
        <v>0</v>
      </c>
      <c r="AP33" s="36" t="str">
        <f>AO33</f>
        <v>0</v>
      </c>
      <c r="AQ33" s="36">
        <v>0</v>
      </c>
      <c r="AR33" s="36">
        <v>0</v>
      </c>
      <c r="AS33" s="36">
        <v>0</v>
      </c>
      <c r="AT33" s="36">
        <v>0</v>
      </c>
      <c r="AU33" s="36">
        <v>0</v>
      </c>
      <c r="AV33" s="26" t="s">
        <v>1061</v>
      </c>
      <c r="AW33" s="23" t="s">
        <v>1062</v>
      </c>
      <c r="AX33" s="26" t="s">
        <v>1061</v>
      </c>
      <c r="AY33" s="26"/>
    </row>
    <row r="34" spans="1:51">
      <c r="A34" s="31">
        <v>20</v>
      </c>
      <c r="B34" s="7">
        <v>10150</v>
      </c>
      <c r="C34" s="7" t="s">
        <v>1060</v>
      </c>
      <c r="D34" s="7" t="s">
        <v>1039</v>
      </c>
      <c r="E34" s="31" t="s">
        <v>307</v>
      </c>
      <c r="F34" s="31" t="s">
        <v>4</v>
      </c>
      <c r="G34" s="31" t="s">
        <v>14</v>
      </c>
      <c r="H34" s="31" t="s">
        <v>2</v>
      </c>
      <c r="I34" s="34">
        <v>0.0</v>
      </c>
      <c r="J34" s="35">
        <v>21.0</v>
      </c>
      <c r="K34" s="34">
        <v>168.0</v>
      </c>
      <c r="L34" s="34">
        <v>0</v>
      </c>
      <c r="M34" s="36">
        <v>276190.48</v>
      </c>
      <c r="N34" s="36">
        <v>19000.0</v>
      </c>
      <c r="O34" s="36">
        <v>5800000.0</v>
      </c>
      <c r="P34" s="36">
        <v>0</v>
      </c>
      <c r="Q34" s="36">
        <v>500000.0</v>
      </c>
      <c r="R34" s="36">
        <v>6300000.0</v>
      </c>
      <c r="S34" s="35">
        <v>0</v>
      </c>
      <c r="T34" s="35">
        <v>0</v>
      </c>
      <c r="U34" s="35">
        <v>0</v>
      </c>
      <c r="V34" s="35">
        <v>0</v>
      </c>
      <c r="W34" s="37" t="str">
        <f>IF(S34="",0,S34*1.5)</f>
        <v>0</v>
      </c>
      <c r="X34" s="37" t="str">
        <f>IF(T34="",0,T34*2)</f>
        <v>0</v>
      </c>
      <c r="Y34" s="37" t="str">
        <f>IF(U34="",0,U34*3)</f>
        <v>0</v>
      </c>
      <c r="Z34" s="37" t="str">
        <f>IF(V34="",0,V34*4)</f>
        <v>0</v>
      </c>
      <c r="AA34" s="37" t="str">
        <f>SUM(W34:Z34)</f>
        <v>0</v>
      </c>
      <c r="AB34" s="36" t="str">
        <f>IF(N34="",0,N34*AA34)</f>
        <v>0</v>
      </c>
      <c r="AC34" s="37">
        <v>0</v>
      </c>
      <c r="AD34" s="37">
        <v>0</v>
      </c>
      <c r="AE34" s="37" t="str">
        <f>AB34+AD34</f>
        <v>0</v>
      </c>
      <c r="AF34" s="36">
        <v>0</v>
      </c>
      <c r="AG34" s="36">
        <v>500000.0</v>
      </c>
      <c r="AH34" s="36">
        <v>0</v>
      </c>
      <c r="AI34" s="36">
        <v>0</v>
      </c>
      <c r="AJ34" s="36">
        <v>0</v>
      </c>
      <c r="AK34" s="36" t="str">
        <f>SUM(AH34:AJ34)</f>
        <v>0</v>
      </c>
      <c r="AL34" s="38">
        <v>0</v>
      </c>
      <c r="AM34" s="36" t="str">
        <f>AK34+AL34+AQ34+AR34+AS34+AT34+AU34</f>
        <v>0</v>
      </c>
      <c r="AN34" s="36" t="str">
        <f>AG34+AE34+AF34</f>
        <v>0</v>
      </c>
      <c r="AO34" s="36" t="str">
        <f>AN34-AM34</f>
        <v>0</v>
      </c>
      <c r="AP34" s="36" t="str">
        <f>AO34</f>
        <v>0</v>
      </c>
      <c r="AQ34" s="36">
        <v>0</v>
      </c>
      <c r="AR34" s="36">
        <v>0</v>
      </c>
      <c r="AS34" s="36">
        <v>0</v>
      </c>
      <c r="AT34" s="36">
        <v>0</v>
      </c>
      <c r="AU34" s="36">
        <v>0</v>
      </c>
      <c r="AV34" s="26" t="s">
        <v>1058</v>
      </c>
      <c r="AW34" s="23" t="s">
        <v>1059</v>
      </c>
      <c r="AX34" s="26" t="s">
        <v>1058</v>
      </c>
      <c r="AY34" s="26"/>
    </row>
    <row r="35" spans="1:51">
      <c r="A35" s="31">
        <v>21</v>
      </c>
      <c r="B35" s="7">
        <v>10170</v>
      </c>
      <c r="C35" s="7" t="s">
        <v>1057</v>
      </c>
      <c r="D35" s="7" t="s">
        <v>175</v>
      </c>
      <c r="E35" s="31" t="s">
        <v>307</v>
      </c>
      <c r="F35" s="31" t="s">
        <v>4</v>
      </c>
      <c r="G35" s="31" t="s">
        <v>14</v>
      </c>
      <c r="H35" s="31" t="s">
        <v>2</v>
      </c>
      <c r="I35" s="34">
        <v>0.0</v>
      </c>
      <c r="J35" s="35">
        <v>21.0</v>
      </c>
      <c r="K35" s="34">
        <v>168.0</v>
      </c>
      <c r="L35" s="34">
        <v>0</v>
      </c>
      <c r="M35" s="36">
        <v>285714.29</v>
      </c>
      <c r="N35" s="36">
        <v>19000.0</v>
      </c>
      <c r="O35" s="36">
        <v>6000000.0</v>
      </c>
      <c r="P35" s="36">
        <v>0</v>
      </c>
      <c r="Q35" s="36">
        <v>500000.0</v>
      </c>
      <c r="R35" s="36">
        <v>6500000.0</v>
      </c>
      <c r="S35" s="35">
        <v>0</v>
      </c>
      <c r="T35" s="35">
        <v>0</v>
      </c>
      <c r="U35" s="35">
        <v>0</v>
      </c>
      <c r="V35" s="35">
        <v>0</v>
      </c>
      <c r="W35" s="37" t="str">
        <f>IF(S35="",0,S35*1.5)</f>
        <v>0</v>
      </c>
      <c r="X35" s="37" t="str">
        <f>IF(T35="",0,T35*2)</f>
        <v>0</v>
      </c>
      <c r="Y35" s="37" t="str">
        <f>IF(U35="",0,U35*3)</f>
        <v>0</v>
      </c>
      <c r="Z35" s="37" t="str">
        <f>IF(V35="",0,V35*4)</f>
        <v>0</v>
      </c>
      <c r="AA35" s="37" t="str">
        <f>SUM(W35:Z35)</f>
        <v>0</v>
      </c>
      <c r="AB35" s="36" t="str">
        <f>IF(N35="",0,N35*AA35)</f>
        <v>0</v>
      </c>
      <c r="AC35" s="37">
        <v>0</v>
      </c>
      <c r="AD35" s="37">
        <v>0</v>
      </c>
      <c r="AE35" s="37" t="str">
        <f>AB35+AD35</f>
        <v>0</v>
      </c>
      <c r="AF35" s="36">
        <v>0</v>
      </c>
      <c r="AG35" s="36">
        <v>500000.0</v>
      </c>
      <c r="AH35" s="36">
        <v>0</v>
      </c>
      <c r="AI35" s="36">
        <v>0</v>
      </c>
      <c r="AJ35" s="36">
        <v>0</v>
      </c>
      <c r="AK35" s="36" t="str">
        <f>SUM(AH35:AJ35)</f>
        <v>0</v>
      </c>
      <c r="AL35" s="38">
        <v>0</v>
      </c>
      <c r="AM35" s="36" t="str">
        <f>AK35+AL35+AQ35+AR35+AS35+AT35+AU35</f>
        <v>0</v>
      </c>
      <c r="AN35" s="36" t="str">
        <f>AG35+AE35+AF35</f>
        <v>0</v>
      </c>
      <c r="AO35" s="36" t="str">
        <f>AN35-AM35</f>
        <v>0</v>
      </c>
      <c r="AP35" s="36" t="str">
        <f>AO35</f>
        <v>0</v>
      </c>
      <c r="AQ35" s="36">
        <v>0</v>
      </c>
      <c r="AR35" s="36">
        <v>0</v>
      </c>
      <c r="AS35" s="36">
        <v>0</v>
      </c>
      <c r="AT35" s="36">
        <v>0</v>
      </c>
      <c r="AU35" s="36">
        <v>0</v>
      </c>
      <c r="AV35" s="26" t="s">
        <v>1055</v>
      </c>
      <c r="AW35" s="23" t="s">
        <v>1056</v>
      </c>
      <c r="AX35" s="26" t="s">
        <v>1055</v>
      </c>
      <c r="AY35" s="26"/>
    </row>
    <row r="36" spans="1:51">
      <c r="A36" s="31">
        <v>22</v>
      </c>
      <c r="B36" s="7">
        <v>10167</v>
      </c>
      <c r="C36" s="7" t="s">
        <v>1054</v>
      </c>
      <c r="D36" s="7" t="s">
        <v>175</v>
      </c>
      <c r="E36" s="31" t="s">
        <v>307</v>
      </c>
      <c r="F36" s="31" t="s">
        <v>4</v>
      </c>
      <c r="G36" s="31" t="s">
        <v>122</v>
      </c>
      <c r="H36" s="31" t="s">
        <v>2</v>
      </c>
      <c r="I36" s="34">
        <v>0.0</v>
      </c>
      <c r="J36" s="35">
        <v>21.0</v>
      </c>
      <c r="K36" s="34">
        <v>168.0</v>
      </c>
      <c r="L36" s="34">
        <v>0</v>
      </c>
      <c r="M36" s="36">
        <v>285714.29</v>
      </c>
      <c r="N36" s="36">
        <v>19000.0</v>
      </c>
      <c r="O36" s="36">
        <v>6000000.0</v>
      </c>
      <c r="P36" s="36">
        <v>0</v>
      </c>
      <c r="Q36" s="36">
        <v>500000.0</v>
      </c>
      <c r="R36" s="36">
        <v>6500000.0</v>
      </c>
      <c r="S36" s="35">
        <v>0</v>
      </c>
      <c r="T36" s="35">
        <v>0</v>
      </c>
      <c r="U36" s="35">
        <v>0</v>
      </c>
      <c r="V36" s="35">
        <v>0</v>
      </c>
      <c r="W36" s="37" t="str">
        <f>IF(S36="",0,S36*1.5)</f>
        <v>0</v>
      </c>
      <c r="X36" s="37" t="str">
        <f>IF(T36="",0,T36*2)</f>
        <v>0</v>
      </c>
      <c r="Y36" s="37" t="str">
        <f>IF(U36="",0,U36*3)</f>
        <v>0</v>
      </c>
      <c r="Z36" s="37" t="str">
        <f>IF(V36="",0,V36*4)</f>
        <v>0</v>
      </c>
      <c r="AA36" s="37" t="str">
        <f>SUM(W36:Z36)</f>
        <v>0</v>
      </c>
      <c r="AB36" s="36" t="str">
        <f>IF(N36="",0,N36*AA36)</f>
        <v>0</v>
      </c>
      <c r="AC36" s="37">
        <v>0</v>
      </c>
      <c r="AD36" s="37">
        <v>0</v>
      </c>
      <c r="AE36" s="37" t="str">
        <f>AB36+AD36</f>
        <v>0</v>
      </c>
      <c r="AF36" s="36">
        <v>1500000.0</v>
      </c>
      <c r="AG36" s="36">
        <v>2000000.0</v>
      </c>
      <c r="AH36" s="36">
        <v>0</v>
      </c>
      <c r="AI36" s="36">
        <v>0</v>
      </c>
      <c r="AJ36" s="36">
        <v>0</v>
      </c>
      <c r="AK36" s="36" t="str">
        <f>SUM(AH36:AJ36)</f>
        <v>0</v>
      </c>
      <c r="AL36" s="38">
        <v>0</v>
      </c>
      <c r="AM36" s="36" t="str">
        <f>AK36+AL36+AQ36+AR36+AS36+AT36+AU36</f>
        <v>0</v>
      </c>
      <c r="AN36" s="36" t="str">
        <f>AG36+AE36+AF36</f>
        <v>0</v>
      </c>
      <c r="AO36" s="36" t="str">
        <f>AN36-AM36</f>
        <v>0</v>
      </c>
      <c r="AP36" s="36" t="str">
        <f>AO36</f>
        <v>0</v>
      </c>
      <c r="AQ36" s="36">
        <v>0</v>
      </c>
      <c r="AR36" s="36">
        <v>0</v>
      </c>
      <c r="AS36" s="36">
        <v>0</v>
      </c>
      <c r="AT36" s="36">
        <v>0</v>
      </c>
      <c r="AU36" s="36">
        <v>0</v>
      </c>
      <c r="AV36" s="26" t="s">
        <v>1052</v>
      </c>
      <c r="AW36" s="23" t="s">
        <v>1053</v>
      </c>
      <c r="AX36" s="26" t="s">
        <v>1052</v>
      </c>
      <c r="AY36" s="26"/>
    </row>
    <row r="37" spans="1:51">
      <c r="A37" s="31">
        <v>23</v>
      </c>
      <c r="B37" s="7">
        <v>10168</v>
      </c>
      <c r="C37" s="7" t="s">
        <v>1051</v>
      </c>
      <c r="D37" s="7" t="s">
        <v>175</v>
      </c>
      <c r="E37" s="31" t="s">
        <v>307</v>
      </c>
      <c r="F37" s="31" t="s">
        <v>4</v>
      </c>
      <c r="G37" s="31" t="s">
        <v>26</v>
      </c>
      <c r="H37" s="31" t="s">
        <v>2</v>
      </c>
      <c r="I37" s="34">
        <v>0.0</v>
      </c>
      <c r="J37" s="35">
        <v>21.0</v>
      </c>
      <c r="K37" s="34">
        <v>168.0</v>
      </c>
      <c r="L37" s="34">
        <v>0</v>
      </c>
      <c r="M37" s="36">
        <v>285714.29</v>
      </c>
      <c r="N37" s="36">
        <v>19000.0</v>
      </c>
      <c r="O37" s="36">
        <v>6000000.0</v>
      </c>
      <c r="P37" s="36">
        <v>0</v>
      </c>
      <c r="Q37" s="36">
        <v>500000.0</v>
      </c>
      <c r="R37" s="36">
        <v>6500000.0</v>
      </c>
      <c r="S37" s="35">
        <v>0</v>
      </c>
      <c r="T37" s="35">
        <v>0</v>
      </c>
      <c r="U37" s="35">
        <v>0</v>
      </c>
      <c r="V37" s="35">
        <v>0</v>
      </c>
      <c r="W37" s="37" t="str">
        <f>IF(S37="",0,S37*1.5)</f>
        <v>0</v>
      </c>
      <c r="X37" s="37" t="str">
        <f>IF(T37="",0,T37*2)</f>
        <v>0</v>
      </c>
      <c r="Y37" s="37" t="str">
        <f>IF(U37="",0,U37*3)</f>
        <v>0</v>
      </c>
      <c r="Z37" s="37" t="str">
        <f>IF(V37="",0,V37*4)</f>
        <v>0</v>
      </c>
      <c r="AA37" s="37" t="str">
        <f>SUM(W37:Z37)</f>
        <v>0</v>
      </c>
      <c r="AB37" s="36" t="str">
        <f>IF(N37="",0,N37*AA37)</f>
        <v>0</v>
      </c>
      <c r="AC37" s="37">
        <v>0</v>
      </c>
      <c r="AD37" s="37">
        <v>0</v>
      </c>
      <c r="AE37" s="37" t="str">
        <f>AB37+AD37</f>
        <v>0</v>
      </c>
      <c r="AF37" s="36">
        <v>1100000.0</v>
      </c>
      <c r="AG37" s="36">
        <v>1600000.0</v>
      </c>
      <c r="AH37" s="36">
        <v>0</v>
      </c>
      <c r="AI37" s="36">
        <v>0</v>
      </c>
      <c r="AJ37" s="36">
        <v>0</v>
      </c>
      <c r="AK37" s="36" t="str">
        <f>SUM(AH37:AJ37)</f>
        <v>0</v>
      </c>
      <c r="AL37" s="38">
        <v>0</v>
      </c>
      <c r="AM37" s="36" t="str">
        <f>AK37+AL37+AQ37+AR37+AS37+AT37+AU37</f>
        <v>0</v>
      </c>
      <c r="AN37" s="36" t="str">
        <f>AG37+AE37+AF37</f>
        <v>0</v>
      </c>
      <c r="AO37" s="36" t="str">
        <f>AN37-AM37</f>
        <v>0</v>
      </c>
      <c r="AP37" s="36" t="str">
        <f>AO37</f>
        <v>0</v>
      </c>
      <c r="AQ37" s="36">
        <v>0</v>
      </c>
      <c r="AR37" s="36">
        <v>0</v>
      </c>
      <c r="AS37" s="36">
        <v>0</v>
      </c>
      <c r="AT37" s="36">
        <v>0</v>
      </c>
      <c r="AU37" s="36">
        <v>0</v>
      </c>
      <c r="AV37" s="26" t="s">
        <v>1049</v>
      </c>
      <c r="AW37" s="23" t="s">
        <v>1050</v>
      </c>
      <c r="AX37" s="26" t="s">
        <v>1049</v>
      </c>
      <c r="AY37" s="26"/>
    </row>
    <row r="38" spans="1:51">
      <c r="A38" s="31">
        <v>24</v>
      </c>
      <c r="B38" s="7">
        <v>10135</v>
      </c>
      <c r="C38" s="7" t="s">
        <v>1048</v>
      </c>
      <c r="D38" s="7" t="s">
        <v>1047</v>
      </c>
      <c r="E38" s="31" t="s">
        <v>307</v>
      </c>
      <c r="F38" s="31" t="s">
        <v>4</v>
      </c>
      <c r="G38" s="31" t="s">
        <v>26</v>
      </c>
      <c r="H38" s="31" t="s">
        <v>2</v>
      </c>
      <c r="I38" s="34">
        <v>0.0</v>
      </c>
      <c r="J38" s="35">
        <v>21.0</v>
      </c>
      <c r="K38" s="34">
        <v>168.0</v>
      </c>
      <c r="L38" s="34">
        <v>0</v>
      </c>
      <c r="M38" s="36">
        <v>377666.67</v>
      </c>
      <c r="N38" s="36">
        <v>22000.0</v>
      </c>
      <c r="O38" s="36">
        <v>7931000.0</v>
      </c>
      <c r="P38" s="36">
        <v>0</v>
      </c>
      <c r="Q38" s="36">
        <v>500000.0</v>
      </c>
      <c r="R38" s="36">
        <v>8431000.0</v>
      </c>
      <c r="S38" s="35">
        <v>0</v>
      </c>
      <c r="T38" s="35">
        <v>0</v>
      </c>
      <c r="U38" s="35">
        <v>0</v>
      </c>
      <c r="V38" s="35">
        <v>0</v>
      </c>
      <c r="W38" s="37" t="str">
        <f>IF(S38="",0,S38*1.5)</f>
        <v>0</v>
      </c>
      <c r="X38" s="37" t="str">
        <f>IF(T38="",0,T38*2)</f>
        <v>0</v>
      </c>
      <c r="Y38" s="37" t="str">
        <f>IF(U38="",0,U38*3)</f>
        <v>0</v>
      </c>
      <c r="Z38" s="37" t="str">
        <f>IF(V38="",0,V38*4)</f>
        <v>0</v>
      </c>
      <c r="AA38" s="37" t="str">
        <f>SUM(W38:Z38)</f>
        <v>0</v>
      </c>
      <c r="AB38" s="36" t="str">
        <f>IF(N38="",0,N38*AA38)</f>
        <v>0</v>
      </c>
      <c r="AC38" s="37">
        <v>0</v>
      </c>
      <c r="AD38" s="37">
        <v>0</v>
      </c>
      <c r="AE38" s="37" t="str">
        <f>AB38+AD38</f>
        <v>0</v>
      </c>
      <c r="AF38" s="36">
        <v>0</v>
      </c>
      <c r="AG38" s="36">
        <v>500000.0</v>
      </c>
      <c r="AH38" s="36">
        <v>0</v>
      </c>
      <c r="AI38" s="36">
        <v>0</v>
      </c>
      <c r="AJ38" s="36">
        <v>0</v>
      </c>
      <c r="AK38" s="36" t="str">
        <f>SUM(AH38:AJ38)</f>
        <v>0</v>
      </c>
      <c r="AL38" s="38">
        <v>0</v>
      </c>
      <c r="AM38" s="36" t="str">
        <f>AK38+AL38+AQ38+AR38+AS38+AT38+AU38</f>
        <v>0</v>
      </c>
      <c r="AN38" s="36" t="str">
        <f>AG38+AE38+AF38</f>
        <v>0</v>
      </c>
      <c r="AO38" s="36" t="str">
        <f>AN38-AM38</f>
        <v>0</v>
      </c>
      <c r="AP38" s="36" t="str">
        <f>AO38</f>
        <v>0</v>
      </c>
      <c r="AQ38" s="36">
        <v>0</v>
      </c>
      <c r="AR38" s="36">
        <v>0</v>
      </c>
      <c r="AS38" s="36">
        <v>0</v>
      </c>
      <c r="AT38" s="36">
        <v>0</v>
      </c>
      <c r="AU38" s="36">
        <v>0</v>
      </c>
      <c r="AV38" s="26" t="s">
        <v>1045</v>
      </c>
      <c r="AW38" s="23" t="s">
        <v>1046</v>
      </c>
      <c r="AX38" s="26" t="s">
        <v>1045</v>
      </c>
      <c r="AY38" s="26"/>
    </row>
    <row r="39" spans="1:51">
      <c r="A39" s="31">
        <v>25</v>
      </c>
      <c r="B39" s="7">
        <v>10155</v>
      </c>
      <c r="C39" s="7" t="s">
        <v>1044</v>
      </c>
      <c r="D39" s="7" t="s">
        <v>1043</v>
      </c>
      <c r="E39" s="31" t="s">
        <v>307</v>
      </c>
      <c r="F39" s="31" t="s">
        <v>4</v>
      </c>
      <c r="G39" s="31" t="s">
        <v>14</v>
      </c>
      <c r="H39" s="31" t="s">
        <v>2</v>
      </c>
      <c r="I39" s="34">
        <v>0.0</v>
      </c>
      <c r="J39" s="35">
        <v>21.0</v>
      </c>
      <c r="K39" s="34">
        <v>168.0</v>
      </c>
      <c r="L39" s="34">
        <v>0</v>
      </c>
      <c r="M39" s="36">
        <v>285714.29</v>
      </c>
      <c r="N39" s="36">
        <v>19000.0</v>
      </c>
      <c r="O39" s="36">
        <v>6000000.0</v>
      </c>
      <c r="P39" s="36">
        <v>0</v>
      </c>
      <c r="Q39" s="36">
        <v>500000.0</v>
      </c>
      <c r="R39" s="36">
        <v>6500000.0</v>
      </c>
      <c r="S39" s="35">
        <v>0</v>
      </c>
      <c r="T39" s="35">
        <v>0</v>
      </c>
      <c r="U39" s="35">
        <v>0</v>
      </c>
      <c r="V39" s="35">
        <v>0</v>
      </c>
      <c r="W39" s="37" t="str">
        <f>IF(S39="",0,S39*1.5)</f>
        <v>0</v>
      </c>
      <c r="X39" s="37" t="str">
        <f>IF(T39="",0,T39*2)</f>
        <v>0</v>
      </c>
      <c r="Y39" s="37" t="str">
        <f>IF(U39="",0,U39*3)</f>
        <v>0</v>
      </c>
      <c r="Z39" s="37" t="str">
        <f>IF(V39="",0,V39*4)</f>
        <v>0</v>
      </c>
      <c r="AA39" s="37" t="str">
        <f>SUM(W39:Z39)</f>
        <v>0</v>
      </c>
      <c r="AB39" s="36" t="str">
        <f>IF(N39="",0,N39*AA39)</f>
        <v>0</v>
      </c>
      <c r="AC39" s="37">
        <v>0</v>
      </c>
      <c r="AD39" s="37">
        <v>0</v>
      </c>
      <c r="AE39" s="37" t="str">
        <f>AB39+AD39</f>
        <v>0</v>
      </c>
      <c r="AF39" s="36">
        <v>0</v>
      </c>
      <c r="AG39" s="36">
        <v>500000.0</v>
      </c>
      <c r="AH39" s="36">
        <v>0</v>
      </c>
      <c r="AI39" s="36">
        <v>0</v>
      </c>
      <c r="AJ39" s="36">
        <v>0</v>
      </c>
      <c r="AK39" s="36" t="str">
        <f>SUM(AH39:AJ39)</f>
        <v>0</v>
      </c>
      <c r="AL39" s="38">
        <v>0</v>
      </c>
      <c r="AM39" s="36" t="str">
        <f>AK39+AL39+AQ39+AR39+AS39+AT39+AU39</f>
        <v>0</v>
      </c>
      <c r="AN39" s="36" t="str">
        <f>AG39+AE39+AF39</f>
        <v>0</v>
      </c>
      <c r="AO39" s="36" t="str">
        <f>AN39-AM39</f>
        <v>0</v>
      </c>
      <c r="AP39" s="36" t="str">
        <f>AO39</f>
        <v>0</v>
      </c>
      <c r="AQ39" s="36">
        <v>0</v>
      </c>
      <c r="AR39" s="36">
        <v>0</v>
      </c>
      <c r="AS39" s="36">
        <v>0</v>
      </c>
      <c r="AT39" s="36">
        <v>0</v>
      </c>
      <c r="AU39" s="36">
        <v>0</v>
      </c>
      <c r="AV39" s="26" t="s">
        <v>1041</v>
      </c>
      <c r="AW39" s="23" t="s">
        <v>1042</v>
      </c>
      <c r="AX39" s="26" t="s">
        <v>1041</v>
      </c>
      <c r="AY39" s="26"/>
    </row>
    <row r="40" spans="1:51">
      <c r="A40" s="31">
        <v>26</v>
      </c>
      <c r="B40" s="7">
        <v>42069</v>
      </c>
      <c r="C40" s="7" t="s">
        <v>1040</v>
      </c>
      <c r="D40" s="7" t="s">
        <v>1039</v>
      </c>
      <c r="E40" s="31" t="s">
        <v>307</v>
      </c>
      <c r="F40" s="31" t="s">
        <v>4</v>
      </c>
      <c r="G40" s="31" t="s">
        <v>26</v>
      </c>
      <c r="H40" s="31" t="s">
        <v>2</v>
      </c>
      <c r="I40" s="34">
        <v>0.0</v>
      </c>
      <c r="J40" s="35">
        <v>21.0</v>
      </c>
      <c r="K40" s="34">
        <v>168.0</v>
      </c>
      <c r="L40" s="34">
        <v>0</v>
      </c>
      <c r="M40" s="36">
        <v>295238.1</v>
      </c>
      <c r="N40" s="36">
        <v>20000.0</v>
      </c>
      <c r="O40" s="36">
        <v>6200000.0</v>
      </c>
      <c r="P40" s="36">
        <v>0</v>
      </c>
      <c r="Q40" s="36">
        <v>500000.0</v>
      </c>
      <c r="R40" s="36">
        <v>6700000.0</v>
      </c>
      <c r="S40" s="35">
        <v>0</v>
      </c>
      <c r="T40" s="35">
        <v>0</v>
      </c>
      <c r="U40" s="35">
        <v>0</v>
      </c>
      <c r="V40" s="35">
        <v>0</v>
      </c>
      <c r="W40" s="37" t="str">
        <f>IF(S40="",0,S40*1.5)</f>
        <v>0</v>
      </c>
      <c r="X40" s="37" t="str">
        <f>IF(T40="",0,T40*2)</f>
        <v>0</v>
      </c>
      <c r="Y40" s="37" t="str">
        <f>IF(U40="",0,U40*3)</f>
        <v>0</v>
      </c>
      <c r="Z40" s="37" t="str">
        <f>IF(V40="",0,V40*4)</f>
        <v>0</v>
      </c>
      <c r="AA40" s="37" t="str">
        <f>SUM(W40:Z40)</f>
        <v>0</v>
      </c>
      <c r="AB40" s="36" t="str">
        <f>IF(N40="",0,N40*AA40)</f>
        <v>0</v>
      </c>
      <c r="AC40" s="37">
        <v>0</v>
      </c>
      <c r="AD40" s="37">
        <v>0</v>
      </c>
      <c r="AE40" s="37" t="str">
        <f>AB40+AD40</f>
        <v>0</v>
      </c>
      <c r="AF40" s="36">
        <v>0</v>
      </c>
      <c r="AG40" s="36">
        <v>500000.0</v>
      </c>
      <c r="AH40" s="36">
        <v>0</v>
      </c>
      <c r="AI40" s="36">
        <v>0</v>
      </c>
      <c r="AJ40" s="36">
        <v>0</v>
      </c>
      <c r="AK40" s="36" t="str">
        <f>SUM(AH40:AJ40)</f>
        <v>0</v>
      </c>
      <c r="AL40" s="38">
        <v>0</v>
      </c>
      <c r="AM40" s="36" t="str">
        <f>AK40+AL40+AQ40+AR40+AS40+AT40+AU40</f>
        <v>0</v>
      </c>
      <c r="AN40" s="36" t="str">
        <f>AG40+AE40+AF40</f>
        <v>0</v>
      </c>
      <c r="AO40" s="36" t="str">
        <f>AN40-AM40</f>
        <v>0</v>
      </c>
      <c r="AP40" s="36" t="str">
        <f>AO40</f>
        <v>0</v>
      </c>
      <c r="AQ40" s="36">
        <v>0</v>
      </c>
      <c r="AR40" s="36">
        <v>0</v>
      </c>
      <c r="AS40" s="36">
        <v>0</v>
      </c>
      <c r="AT40" s="36">
        <v>0</v>
      </c>
      <c r="AU40" s="36">
        <v>0</v>
      </c>
      <c r="AV40" s="26" t="s">
        <v>1037</v>
      </c>
      <c r="AW40" s="23" t="s">
        <v>1038</v>
      </c>
      <c r="AX40" s="26" t="s">
        <v>1037</v>
      </c>
      <c r="AY40" s="26"/>
    </row>
    <row r="41" spans="1:51">
      <c r="A41" s="31">
        <v>27</v>
      </c>
      <c r="B41" s="7">
        <v>10183</v>
      </c>
      <c r="C41" s="7" t="s">
        <v>1036</v>
      </c>
      <c r="D41" s="7" t="s">
        <v>148</v>
      </c>
      <c r="E41" s="31" t="s">
        <v>307</v>
      </c>
      <c r="F41" s="31" t="s">
        <v>4</v>
      </c>
      <c r="G41" s="31" t="s">
        <v>3</v>
      </c>
      <c r="H41" s="31" t="s">
        <v>2</v>
      </c>
      <c r="I41" s="34">
        <v>0.0</v>
      </c>
      <c r="J41" s="35">
        <v>21.0</v>
      </c>
      <c r="K41" s="34">
        <v>168.0</v>
      </c>
      <c r="L41" s="34">
        <v>0</v>
      </c>
      <c r="M41" s="36">
        <v>333333.33</v>
      </c>
      <c r="N41" s="36">
        <v>19000.0</v>
      </c>
      <c r="O41" s="36">
        <v>7000000.0</v>
      </c>
      <c r="P41" s="36">
        <v>0</v>
      </c>
      <c r="Q41" s="36">
        <v>500000.0</v>
      </c>
      <c r="R41" s="36">
        <v>7500000.0</v>
      </c>
      <c r="S41" s="35">
        <v>0</v>
      </c>
      <c r="T41" s="35">
        <v>0</v>
      </c>
      <c r="U41" s="35">
        <v>0</v>
      </c>
      <c r="V41" s="35">
        <v>0</v>
      </c>
      <c r="W41" s="37" t="str">
        <f>IF(S41="",0,S41*1.5)</f>
        <v>0</v>
      </c>
      <c r="X41" s="37" t="str">
        <f>IF(T41="",0,T41*2)</f>
        <v>0</v>
      </c>
      <c r="Y41" s="37" t="str">
        <f>IF(U41="",0,U41*3)</f>
        <v>0</v>
      </c>
      <c r="Z41" s="37" t="str">
        <f>IF(V41="",0,V41*4)</f>
        <v>0</v>
      </c>
      <c r="AA41" s="37" t="str">
        <f>SUM(W41:Z41)</f>
        <v>0</v>
      </c>
      <c r="AB41" s="36" t="str">
        <f>IF(N41="",0,N41*AA41)</f>
        <v>0</v>
      </c>
      <c r="AC41" s="37">
        <v>0</v>
      </c>
      <c r="AD41" s="37">
        <v>0</v>
      </c>
      <c r="AE41" s="37" t="str">
        <f>AB41+AD41</f>
        <v>0</v>
      </c>
      <c r="AF41" s="36">
        <v>0</v>
      </c>
      <c r="AG41" s="36">
        <v>500000.0</v>
      </c>
      <c r="AH41" s="36">
        <v>0</v>
      </c>
      <c r="AI41" s="36">
        <v>0</v>
      </c>
      <c r="AJ41" s="36">
        <v>0</v>
      </c>
      <c r="AK41" s="36" t="str">
        <f>SUM(AH41:AJ41)</f>
        <v>0</v>
      </c>
      <c r="AL41" s="38">
        <v>0</v>
      </c>
      <c r="AM41" s="36" t="str">
        <f>AK41+AL41+AQ41+AR41+AS41+AT41+AU41</f>
        <v>0</v>
      </c>
      <c r="AN41" s="36" t="str">
        <f>AG41+AE41+AF41</f>
        <v>0</v>
      </c>
      <c r="AO41" s="36" t="str">
        <f>AN41-AM41</f>
        <v>0</v>
      </c>
      <c r="AP41" s="36" t="str">
        <f>AO41</f>
        <v>0</v>
      </c>
      <c r="AQ41" s="36">
        <v>0</v>
      </c>
      <c r="AR41" s="36">
        <v>0</v>
      </c>
      <c r="AS41" s="36">
        <v>0</v>
      </c>
      <c r="AT41" s="36">
        <v>0</v>
      </c>
      <c r="AU41" s="36">
        <v>0</v>
      </c>
      <c r="AV41" s="26" t="s">
        <v>1034</v>
      </c>
      <c r="AW41" s="23" t="s">
        <v>1035</v>
      </c>
      <c r="AX41" s="26" t="s">
        <v>1034</v>
      </c>
      <c r="AY41" s="26"/>
    </row>
    <row r="42" spans="1:51">
      <c r="A42" s="31">
        <v>28</v>
      </c>
      <c r="B42" s="7">
        <v>10163</v>
      </c>
      <c r="C42" s="7" t="s">
        <v>1033</v>
      </c>
      <c r="D42" s="7" t="s">
        <v>175</v>
      </c>
      <c r="E42" s="31" t="s">
        <v>307</v>
      </c>
      <c r="F42" s="31" t="s">
        <v>4</v>
      </c>
      <c r="G42" s="31" t="s">
        <v>70</v>
      </c>
      <c r="H42" s="31" t="s">
        <v>2</v>
      </c>
      <c r="I42" s="34">
        <v>0.0</v>
      </c>
      <c r="J42" s="35">
        <v>21.0</v>
      </c>
      <c r="K42" s="34">
        <v>168.0</v>
      </c>
      <c r="L42" s="34">
        <v>0</v>
      </c>
      <c r="M42" s="36">
        <v>316666.67</v>
      </c>
      <c r="N42" s="36">
        <v>20000.0</v>
      </c>
      <c r="O42" s="36">
        <v>6650000.0</v>
      </c>
      <c r="P42" s="36">
        <v>0</v>
      </c>
      <c r="Q42" s="36">
        <v>500000.0</v>
      </c>
      <c r="R42" s="36">
        <v>7150000.0</v>
      </c>
      <c r="S42" s="35">
        <v>0</v>
      </c>
      <c r="T42" s="35">
        <v>0</v>
      </c>
      <c r="U42" s="35">
        <v>0</v>
      </c>
      <c r="V42" s="35">
        <v>0</v>
      </c>
      <c r="W42" s="37" t="str">
        <f>IF(S42="",0,S42*1.5)</f>
        <v>0</v>
      </c>
      <c r="X42" s="37" t="str">
        <f>IF(T42="",0,T42*2)</f>
        <v>0</v>
      </c>
      <c r="Y42" s="37" t="str">
        <f>IF(U42="",0,U42*3)</f>
        <v>0</v>
      </c>
      <c r="Z42" s="37" t="str">
        <f>IF(V42="",0,V42*4)</f>
        <v>0</v>
      </c>
      <c r="AA42" s="37" t="str">
        <f>SUM(W42:Z42)</f>
        <v>0</v>
      </c>
      <c r="AB42" s="36" t="str">
        <f>IF(N42="",0,N42*AA42)</f>
        <v>0</v>
      </c>
      <c r="AC42" s="37">
        <v>0</v>
      </c>
      <c r="AD42" s="37">
        <v>0</v>
      </c>
      <c r="AE42" s="37" t="str">
        <f>AB42+AD42</f>
        <v>0</v>
      </c>
      <c r="AF42" s="36">
        <v>0</v>
      </c>
      <c r="AG42" s="36">
        <v>500000.0</v>
      </c>
      <c r="AH42" s="36">
        <v>0</v>
      </c>
      <c r="AI42" s="36">
        <v>0</v>
      </c>
      <c r="AJ42" s="36">
        <v>0</v>
      </c>
      <c r="AK42" s="36" t="str">
        <f>SUM(AH42:AJ42)</f>
        <v>0</v>
      </c>
      <c r="AL42" s="38">
        <v>0</v>
      </c>
      <c r="AM42" s="36" t="str">
        <f>AK42+AL42+AQ42+AR42+AS42+AT42+AU42</f>
        <v>0</v>
      </c>
      <c r="AN42" s="36" t="str">
        <f>AG42+AE42+AF42</f>
        <v>0</v>
      </c>
      <c r="AO42" s="36" t="str">
        <f>AN42-AM42</f>
        <v>0</v>
      </c>
      <c r="AP42" s="36" t="str">
        <f>AO42</f>
        <v>0</v>
      </c>
      <c r="AQ42" s="36">
        <v>0</v>
      </c>
      <c r="AR42" s="36">
        <v>0</v>
      </c>
      <c r="AS42" s="36">
        <v>0</v>
      </c>
      <c r="AT42" s="36">
        <v>0</v>
      </c>
      <c r="AU42" s="36">
        <v>0</v>
      </c>
      <c r="AV42" s="26" t="s">
        <v>1031</v>
      </c>
      <c r="AW42" s="23" t="s">
        <v>1032</v>
      </c>
      <c r="AX42" s="26" t="s">
        <v>1031</v>
      </c>
      <c r="AY42" s="26"/>
    </row>
    <row r="43" spans="1:51">
      <c r="A43" s="31">
        <v>29</v>
      </c>
      <c r="B43" s="7">
        <v>10176</v>
      </c>
      <c r="C43" s="7" t="s">
        <v>1030</v>
      </c>
      <c r="D43" s="7" t="s">
        <v>152</v>
      </c>
      <c r="E43" s="31" t="s">
        <v>307</v>
      </c>
      <c r="F43" s="31" t="s">
        <v>4</v>
      </c>
      <c r="G43" s="31" t="s">
        <v>833</v>
      </c>
      <c r="H43" s="31" t="s">
        <v>2</v>
      </c>
      <c r="I43" s="34">
        <v>0.0</v>
      </c>
      <c r="J43" s="35">
        <v>21.0</v>
      </c>
      <c r="K43" s="34">
        <v>168.0</v>
      </c>
      <c r="L43" s="34">
        <v>0</v>
      </c>
      <c r="M43" s="36">
        <v>880952.38</v>
      </c>
      <c r="N43" s="36">
        <v>110119.05</v>
      </c>
      <c r="O43" s="36">
        <v>18500000.0</v>
      </c>
      <c r="P43" s="36">
        <v>2000000.0</v>
      </c>
      <c r="Q43" s="36">
        <v>1500000.0</v>
      </c>
      <c r="R43" s="36">
        <v>22000000.0</v>
      </c>
      <c r="S43" s="35">
        <v>0</v>
      </c>
      <c r="T43" s="35">
        <v>0</v>
      </c>
      <c r="U43" s="35">
        <v>0</v>
      </c>
      <c r="V43" s="35">
        <v>0</v>
      </c>
      <c r="W43" s="37" t="str">
        <f>IF(S43="",0,S43*1.5)</f>
        <v>0</v>
      </c>
      <c r="X43" s="37" t="str">
        <f>IF(T43="",0,T43*2)</f>
        <v>0</v>
      </c>
      <c r="Y43" s="37" t="str">
        <f>IF(U43="",0,U43*3)</f>
        <v>0</v>
      </c>
      <c r="Z43" s="37" t="str">
        <f>IF(V43="",0,V43*4)</f>
        <v>0</v>
      </c>
      <c r="AA43" s="37" t="str">
        <f>SUM(W43:Z43)</f>
        <v>0</v>
      </c>
      <c r="AB43" s="36" t="str">
        <f>IF(N43="",0,N43*AA43)</f>
        <v>0</v>
      </c>
      <c r="AC43" s="37">
        <v>0</v>
      </c>
      <c r="AD43" s="37">
        <v>0</v>
      </c>
      <c r="AE43" s="37" t="str">
        <f>AB43+AD43</f>
        <v>0</v>
      </c>
      <c r="AF43" s="36">
        <v>0</v>
      </c>
      <c r="AG43" s="36">
        <v>3500000.0</v>
      </c>
      <c r="AH43" s="36">
        <v>0</v>
      </c>
      <c r="AI43" s="36">
        <v>0</v>
      </c>
      <c r="AJ43" s="36">
        <v>0</v>
      </c>
      <c r="AK43" s="36" t="str">
        <f>SUM(AH43:AJ43)</f>
        <v>0</v>
      </c>
      <c r="AL43" s="38">
        <v>0</v>
      </c>
      <c r="AM43" s="36" t="str">
        <f>AK43+AL43+AQ43+AR43+AS43+AT43+AU43</f>
        <v>0</v>
      </c>
      <c r="AN43" s="36" t="str">
        <f>AG43+AE43+AF43</f>
        <v>0</v>
      </c>
      <c r="AO43" s="36" t="str">
        <f>AN43-AM43</f>
        <v>0</v>
      </c>
      <c r="AP43" s="36" t="str">
        <f>AO43</f>
        <v>0</v>
      </c>
      <c r="AQ43" s="36">
        <v>0</v>
      </c>
      <c r="AR43" s="36">
        <v>0</v>
      </c>
      <c r="AS43" s="36">
        <v>0</v>
      </c>
      <c r="AT43" s="36">
        <v>0</v>
      </c>
      <c r="AU43" s="36">
        <v>0</v>
      </c>
      <c r="AV43" s="26" t="s">
        <v>1028</v>
      </c>
      <c r="AW43" s="23" t="s">
        <v>1029</v>
      </c>
      <c r="AX43" s="26" t="s">
        <v>1028</v>
      </c>
      <c r="AY43" s="26"/>
    </row>
    <row r="44" spans="1:51" customHeight="1" ht="22">
      <c r="A44" s="32"/>
      <c r="B44" s="8"/>
      <c r="C44" s="10" t="s">
        <v>275</v>
      </c>
      <c r="D44" s="10"/>
      <c r="E44" s="32"/>
      <c r="F44" s="32"/>
      <c r="G44" s="32"/>
      <c r="H44" s="32"/>
      <c r="I44" s="17"/>
      <c r="J44" s="13" t="str">
        <f>SUM(J31:J43)</f>
        <v>0</v>
      </c>
      <c r="K44" s="17" t="str">
        <f>SUM(K31:K43)</f>
        <v>0</v>
      </c>
      <c r="L44" s="17" t="str">
        <f>SUM(L31:L43)</f>
        <v>0</v>
      </c>
      <c r="M44" s="19" t="str">
        <f>SUM(M31:M43)</f>
        <v>0</v>
      </c>
      <c r="N44" s="19" t="str">
        <f>SUM(N31:N43)</f>
        <v>0</v>
      </c>
      <c r="O44" s="19" t="str">
        <f>SUM(O31:O43)</f>
        <v>0</v>
      </c>
      <c r="P44" s="19" t="str">
        <f>SUM(P31:P43)</f>
        <v>0</v>
      </c>
      <c r="Q44" s="19" t="str">
        <f>SUM(Q31:Q43)</f>
        <v>0</v>
      </c>
      <c r="R44" s="19" t="str">
        <f>SUM(R31:R43)</f>
        <v>0</v>
      </c>
      <c r="S44" s="13" t="str">
        <f>SUM(S31:S43)</f>
        <v>0</v>
      </c>
      <c r="T44" s="13" t="str">
        <f>SUM(T31:T43)</f>
        <v>0</v>
      </c>
      <c r="U44" s="13" t="str">
        <f>SUM(U31:U43)</f>
        <v>0</v>
      </c>
      <c r="V44" s="13" t="str">
        <f>SUM(V31:V43)</f>
        <v>0</v>
      </c>
      <c r="W44" s="15" t="str">
        <f>SUM(W31:W43)</f>
        <v>0</v>
      </c>
      <c r="X44" s="15" t="str">
        <f>SUM(X31:X43)</f>
        <v>0</v>
      </c>
      <c r="Y44" s="15" t="str">
        <f>SUM(Y31:Y43)</f>
        <v>0</v>
      </c>
      <c r="Z44" s="15" t="str">
        <f>SUM(Z31:Z43)</f>
        <v>0</v>
      </c>
      <c r="AA44" s="15" t="str">
        <f>SUM(AA31:AA43)</f>
        <v>0</v>
      </c>
      <c r="AB44" s="19" t="str">
        <f>SUM(AB31:AB43)</f>
        <v>0</v>
      </c>
      <c r="AC44" s="15" t="str">
        <f>SUM(AC31:AC43)</f>
        <v>0</v>
      </c>
      <c r="AD44" s="15" t="str">
        <f>SUM(AD31:AD43)</f>
        <v>0</v>
      </c>
      <c r="AE44" s="15" t="str">
        <f>SUM(AE31:AE43)</f>
        <v>0</v>
      </c>
      <c r="AF44" s="19" t="str">
        <f>SUM(AF31:AF43)</f>
        <v>0</v>
      </c>
      <c r="AG44" s="19" t="str">
        <f>SUM(AG31:AG43)</f>
        <v>0</v>
      </c>
      <c r="AH44" s="19" t="str">
        <f>SUM(AH31:AH43)</f>
        <v>0</v>
      </c>
      <c r="AI44" s="19" t="str">
        <f>SUM(AI31:AI43)</f>
        <v>0</v>
      </c>
      <c r="AJ44" s="19" t="str">
        <f>SUM(AJ31:AJ43)</f>
        <v>0</v>
      </c>
      <c r="AK44" s="19" t="str">
        <f>SUM(AK31:AK43)</f>
        <v>0</v>
      </c>
      <c r="AL44" s="21" t="str">
        <f>SUM(AL31:AL43)</f>
        <v>0</v>
      </c>
      <c r="AM44" s="19" t="str">
        <f>SUM(AM31:AM43)</f>
        <v>0</v>
      </c>
      <c r="AN44" s="19" t="str">
        <f>SUM(AN31:AN43)</f>
        <v>0</v>
      </c>
      <c r="AO44" s="19" t="str">
        <f>SUM(AO31:AO43)</f>
        <v>0</v>
      </c>
      <c r="AP44" s="19" t="str">
        <f>SUM(AP31:AP43)</f>
        <v>0</v>
      </c>
      <c r="AQ44" s="19" t="str">
        <f>SUM(AQ31:AQ43)</f>
        <v>0</v>
      </c>
      <c r="AR44" s="19" t="str">
        <f>SUM(AR31:AR43)</f>
        <v>0</v>
      </c>
      <c r="AS44" s="19" t="str">
        <f>SUM(AS31:AS43)</f>
        <v>0</v>
      </c>
      <c r="AT44" s="19" t="str">
        <f>SUM(AT31:AT43)</f>
        <v>0</v>
      </c>
      <c r="AU44" s="19" t="str">
        <f>SUM(AU31:AU43)</f>
        <v>0</v>
      </c>
      <c r="AV44" s="27"/>
      <c r="AW44" s="24"/>
      <c r="AX44" s="27"/>
      <c r="AY44" s="27"/>
    </row>
    <row r="45" spans="1:51" customHeight="1" ht="20">
      <c r="A45" s="33"/>
      <c r="B45" s="9"/>
      <c r="C45" s="11" t="s">
        <v>278</v>
      </c>
      <c r="D45" s="11"/>
      <c r="E45" s="33"/>
      <c r="F45" s="33"/>
      <c r="G45" s="33"/>
      <c r="H45" s="33"/>
      <c r="I45" s="18"/>
      <c r="J45" s="14"/>
      <c r="K45" s="18"/>
      <c r="L45" s="18"/>
      <c r="M45" s="20"/>
      <c r="N45" s="20"/>
      <c r="O45" s="20"/>
      <c r="P45" s="20"/>
      <c r="Q45" s="20"/>
      <c r="R45" s="20"/>
      <c r="S45" s="14"/>
      <c r="T45" s="14"/>
      <c r="U45" s="14"/>
      <c r="V45" s="14"/>
      <c r="W45" s="16"/>
      <c r="X45" s="16"/>
      <c r="Y45" s="16"/>
      <c r="Z45" s="16"/>
      <c r="AA45" s="16"/>
      <c r="AB45" s="20"/>
      <c r="AC45" s="16"/>
      <c r="AD45" s="16"/>
      <c r="AE45" s="16"/>
      <c r="AF45" s="20"/>
      <c r="AG45" s="20"/>
      <c r="AH45" s="20"/>
      <c r="AI45" s="20"/>
      <c r="AJ45" s="20"/>
      <c r="AK45" s="20"/>
      <c r="AL45" s="22"/>
      <c r="AM45" s="20"/>
      <c r="AN45" s="20"/>
      <c r="AO45" s="20"/>
      <c r="AP45" s="20"/>
      <c r="AQ45" s="20"/>
      <c r="AR45" s="20"/>
      <c r="AS45" s="20"/>
      <c r="AT45" s="20"/>
      <c r="AU45" s="20"/>
      <c r="AV45" s="28"/>
      <c r="AW45" s="25"/>
      <c r="AX45" s="28"/>
      <c r="AY45" s="28"/>
    </row>
    <row r="46" spans="1:51">
      <c r="A46" s="31">
        <v>30</v>
      </c>
      <c r="B46" s="7">
        <v>42931</v>
      </c>
      <c r="C46" s="7" t="s">
        <v>1027</v>
      </c>
      <c r="D46" s="7" t="s">
        <v>152</v>
      </c>
      <c r="E46" s="31" t="s">
        <v>307</v>
      </c>
      <c r="F46" s="31" t="s">
        <v>4</v>
      </c>
      <c r="G46" s="31" t="s">
        <v>3</v>
      </c>
      <c r="H46" s="31" t="s">
        <v>2</v>
      </c>
      <c r="I46" s="34">
        <v>0.0</v>
      </c>
      <c r="J46" s="35">
        <v>21.0</v>
      </c>
      <c r="K46" s="34">
        <v>168.0</v>
      </c>
      <c r="L46" s="34">
        <v>0</v>
      </c>
      <c r="M46" s="36">
        <v>642857.14</v>
      </c>
      <c r="N46" s="36">
        <v>80357.14</v>
      </c>
      <c r="O46" s="36">
        <v>13500000.0</v>
      </c>
      <c r="P46" s="36">
        <v>2000000.0</v>
      </c>
      <c r="Q46" s="36">
        <v>1500000.0</v>
      </c>
      <c r="R46" s="36">
        <v>17000000.0</v>
      </c>
      <c r="S46" s="35">
        <v>0</v>
      </c>
      <c r="T46" s="35">
        <v>0</v>
      </c>
      <c r="U46" s="35">
        <v>0</v>
      </c>
      <c r="V46" s="35">
        <v>0</v>
      </c>
      <c r="W46" s="37" t="str">
        <f>IF(S46="",0,S46*1.5)</f>
        <v>0</v>
      </c>
      <c r="X46" s="37" t="str">
        <f>IF(T46="",0,T46*2)</f>
        <v>0</v>
      </c>
      <c r="Y46" s="37" t="str">
        <f>IF(U46="",0,U46*3)</f>
        <v>0</v>
      </c>
      <c r="Z46" s="37" t="str">
        <f>IF(V46="",0,V46*4)</f>
        <v>0</v>
      </c>
      <c r="AA46" s="37" t="str">
        <f>SUM(W46:Z46)</f>
        <v>0</v>
      </c>
      <c r="AB46" s="36" t="str">
        <f>IF(N46="",0,N46*AA46)</f>
        <v>0</v>
      </c>
      <c r="AC46" s="37">
        <v>0</v>
      </c>
      <c r="AD46" s="37">
        <v>0</v>
      </c>
      <c r="AE46" s="37" t="str">
        <f>AB46+AD46</f>
        <v>0</v>
      </c>
      <c r="AF46" s="36">
        <v>0</v>
      </c>
      <c r="AG46" s="36">
        <v>3500000.0</v>
      </c>
      <c r="AH46" s="36">
        <v>0</v>
      </c>
      <c r="AI46" s="36">
        <v>0</v>
      </c>
      <c r="AJ46" s="36">
        <v>0</v>
      </c>
      <c r="AK46" s="36" t="str">
        <f>SUM(AH46:AJ46)</f>
        <v>0</v>
      </c>
      <c r="AL46" s="38">
        <v>0</v>
      </c>
      <c r="AM46" s="36" t="str">
        <f>AK46+AL46+AQ46+AR46+AS46+AT46+AU46</f>
        <v>0</v>
      </c>
      <c r="AN46" s="36" t="str">
        <f>AG46+AE46+AF46</f>
        <v>0</v>
      </c>
      <c r="AO46" s="36" t="str">
        <f>AN46-AM46</f>
        <v>0</v>
      </c>
      <c r="AP46" s="36" t="str">
        <f>AO46</f>
        <v>0</v>
      </c>
      <c r="AQ46" s="36">
        <v>0</v>
      </c>
      <c r="AR46" s="36">
        <v>0</v>
      </c>
      <c r="AS46" s="36">
        <v>0</v>
      </c>
      <c r="AT46" s="36">
        <v>0</v>
      </c>
      <c r="AU46" s="36">
        <v>0</v>
      </c>
      <c r="AV46" s="26" t="s">
        <v>1025</v>
      </c>
      <c r="AW46" s="23" t="s">
        <v>1026</v>
      </c>
      <c r="AX46" s="26" t="s">
        <v>1025</v>
      </c>
      <c r="AY46" s="26"/>
    </row>
    <row r="47" spans="1:51">
      <c r="A47" s="31">
        <v>31</v>
      </c>
      <c r="B47" s="7">
        <v>10177</v>
      </c>
      <c r="C47" s="7" t="s">
        <v>1024</v>
      </c>
      <c r="D47" s="7" t="s">
        <v>1020</v>
      </c>
      <c r="E47" s="31" t="s">
        <v>307</v>
      </c>
      <c r="F47" s="31" t="s">
        <v>4</v>
      </c>
      <c r="G47" s="31" t="s">
        <v>70</v>
      </c>
      <c r="H47" s="31" t="s">
        <v>2</v>
      </c>
      <c r="I47" s="34">
        <v>0.0</v>
      </c>
      <c r="J47" s="35">
        <v>21.0</v>
      </c>
      <c r="K47" s="34">
        <v>168.0</v>
      </c>
      <c r="L47" s="34">
        <v>0</v>
      </c>
      <c r="M47" s="36">
        <v>261904.76</v>
      </c>
      <c r="N47" s="36">
        <v>19000.0</v>
      </c>
      <c r="O47" s="36">
        <v>5500000.0</v>
      </c>
      <c r="P47" s="36">
        <v>0</v>
      </c>
      <c r="Q47" s="36">
        <v>500000.0</v>
      </c>
      <c r="R47" s="36">
        <v>6000000.0</v>
      </c>
      <c r="S47" s="35">
        <v>0</v>
      </c>
      <c r="T47" s="35">
        <v>0</v>
      </c>
      <c r="U47" s="35">
        <v>0</v>
      </c>
      <c r="V47" s="35">
        <v>0</v>
      </c>
      <c r="W47" s="37" t="str">
        <f>IF(S47="",0,S47*1.5)</f>
        <v>0</v>
      </c>
      <c r="X47" s="37" t="str">
        <f>IF(T47="",0,T47*2)</f>
        <v>0</v>
      </c>
      <c r="Y47" s="37" t="str">
        <f>IF(U47="",0,U47*3)</f>
        <v>0</v>
      </c>
      <c r="Z47" s="37" t="str">
        <f>IF(V47="",0,V47*4)</f>
        <v>0</v>
      </c>
      <c r="AA47" s="37" t="str">
        <f>SUM(W47:Z47)</f>
        <v>0</v>
      </c>
      <c r="AB47" s="36" t="str">
        <f>IF(N47="",0,N47*AA47)</f>
        <v>0</v>
      </c>
      <c r="AC47" s="37">
        <v>0</v>
      </c>
      <c r="AD47" s="37">
        <v>0</v>
      </c>
      <c r="AE47" s="37" t="str">
        <f>AB47+AD47</f>
        <v>0</v>
      </c>
      <c r="AF47" s="36">
        <v>0</v>
      </c>
      <c r="AG47" s="36">
        <v>500000.0</v>
      </c>
      <c r="AH47" s="36">
        <v>0</v>
      </c>
      <c r="AI47" s="36">
        <v>0</v>
      </c>
      <c r="AJ47" s="36">
        <v>0</v>
      </c>
      <c r="AK47" s="36" t="str">
        <f>SUM(AH47:AJ47)</f>
        <v>0</v>
      </c>
      <c r="AL47" s="38">
        <v>0</v>
      </c>
      <c r="AM47" s="36" t="str">
        <f>AK47+AL47+AQ47+AR47+AS47+AT47+AU47</f>
        <v>0</v>
      </c>
      <c r="AN47" s="36" t="str">
        <f>AG47+AE47+AF47</f>
        <v>0</v>
      </c>
      <c r="AO47" s="36" t="str">
        <f>AN47-AM47</f>
        <v>0</v>
      </c>
      <c r="AP47" s="36" t="str">
        <f>AO47</f>
        <v>0</v>
      </c>
      <c r="AQ47" s="36">
        <v>0</v>
      </c>
      <c r="AR47" s="36">
        <v>0</v>
      </c>
      <c r="AS47" s="36">
        <v>0</v>
      </c>
      <c r="AT47" s="36">
        <v>0</v>
      </c>
      <c r="AU47" s="36">
        <v>0</v>
      </c>
      <c r="AV47" s="26" t="s">
        <v>1022</v>
      </c>
      <c r="AW47" s="23" t="s">
        <v>1023</v>
      </c>
      <c r="AX47" s="26" t="s">
        <v>1022</v>
      </c>
      <c r="AY47" s="26"/>
    </row>
    <row r="48" spans="1:51">
      <c r="A48" s="31">
        <v>32</v>
      </c>
      <c r="B48" s="7">
        <v>42860</v>
      </c>
      <c r="C48" s="7" t="s">
        <v>1021</v>
      </c>
      <c r="D48" s="7" t="s">
        <v>1020</v>
      </c>
      <c r="E48" s="31" t="s">
        <v>307</v>
      </c>
      <c r="F48" s="31" t="s">
        <v>4</v>
      </c>
      <c r="G48" s="31" t="s">
        <v>122</v>
      </c>
      <c r="H48" s="31" t="s">
        <v>2</v>
      </c>
      <c r="I48" s="34">
        <v>0.0</v>
      </c>
      <c r="J48" s="35">
        <v>21.0</v>
      </c>
      <c r="K48" s="34">
        <v>168.0</v>
      </c>
      <c r="L48" s="34">
        <v>0</v>
      </c>
      <c r="M48" s="36">
        <v>238095.24</v>
      </c>
      <c r="N48" s="36">
        <v>19000.0</v>
      </c>
      <c r="O48" s="36">
        <v>5000000.0</v>
      </c>
      <c r="P48" s="36">
        <v>0</v>
      </c>
      <c r="Q48" s="36">
        <v>500000.0</v>
      </c>
      <c r="R48" s="36">
        <v>5500000.0</v>
      </c>
      <c r="S48" s="35">
        <v>0</v>
      </c>
      <c r="T48" s="35">
        <v>0</v>
      </c>
      <c r="U48" s="35">
        <v>0</v>
      </c>
      <c r="V48" s="35">
        <v>0</v>
      </c>
      <c r="W48" s="37" t="str">
        <f>IF(S48="",0,S48*1.5)</f>
        <v>0</v>
      </c>
      <c r="X48" s="37" t="str">
        <f>IF(T48="",0,T48*2)</f>
        <v>0</v>
      </c>
      <c r="Y48" s="37" t="str">
        <f>IF(U48="",0,U48*3)</f>
        <v>0</v>
      </c>
      <c r="Z48" s="37" t="str">
        <f>IF(V48="",0,V48*4)</f>
        <v>0</v>
      </c>
      <c r="AA48" s="37" t="str">
        <f>SUM(W48:Z48)</f>
        <v>0</v>
      </c>
      <c r="AB48" s="36" t="str">
        <f>IF(N48="",0,N48*AA48)</f>
        <v>0</v>
      </c>
      <c r="AC48" s="37">
        <v>0</v>
      </c>
      <c r="AD48" s="37">
        <v>0</v>
      </c>
      <c r="AE48" s="37" t="str">
        <f>AB48+AD48</f>
        <v>0</v>
      </c>
      <c r="AF48" s="36">
        <v>0</v>
      </c>
      <c r="AG48" s="36">
        <v>500000.0</v>
      </c>
      <c r="AH48" s="36">
        <v>0</v>
      </c>
      <c r="AI48" s="36">
        <v>0</v>
      </c>
      <c r="AJ48" s="36">
        <v>0</v>
      </c>
      <c r="AK48" s="36" t="str">
        <f>SUM(AH48:AJ48)</f>
        <v>0</v>
      </c>
      <c r="AL48" s="38">
        <v>0</v>
      </c>
      <c r="AM48" s="36" t="str">
        <f>AK48+AL48+AQ48+AR48+AS48+AT48+AU48</f>
        <v>0</v>
      </c>
      <c r="AN48" s="36" t="str">
        <f>AG48+AE48+AF48</f>
        <v>0</v>
      </c>
      <c r="AO48" s="36" t="str">
        <f>AN48-AM48</f>
        <v>0</v>
      </c>
      <c r="AP48" s="36" t="str">
        <f>AO48</f>
        <v>0</v>
      </c>
      <c r="AQ48" s="36">
        <v>0</v>
      </c>
      <c r="AR48" s="36">
        <v>0</v>
      </c>
      <c r="AS48" s="36">
        <v>0</v>
      </c>
      <c r="AT48" s="36">
        <v>0</v>
      </c>
      <c r="AU48" s="36">
        <v>0</v>
      </c>
      <c r="AV48" s="26" t="s">
        <v>1018</v>
      </c>
      <c r="AW48" s="23" t="s">
        <v>1019</v>
      </c>
      <c r="AX48" s="26" t="s">
        <v>1018</v>
      </c>
      <c r="AY48" s="26"/>
    </row>
    <row r="49" spans="1:51">
      <c r="A49" s="31">
        <v>33</v>
      </c>
      <c r="B49" s="7">
        <v>10171</v>
      </c>
      <c r="C49" s="7" t="s">
        <v>1017</v>
      </c>
      <c r="D49" s="7" t="s">
        <v>175</v>
      </c>
      <c r="E49" s="31" t="s">
        <v>307</v>
      </c>
      <c r="F49" s="31" t="s">
        <v>4</v>
      </c>
      <c r="G49" s="31" t="s">
        <v>122</v>
      </c>
      <c r="H49" s="31" t="s">
        <v>2</v>
      </c>
      <c r="I49" s="34">
        <v>0.0</v>
      </c>
      <c r="J49" s="35">
        <v>21.0</v>
      </c>
      <c r="K49" s="34">
        <v>168.0</v>
      </c>
      <c r="L49" s="34">
        <v>0</v>
      </c>
      <c r="M49" s="36">
        <v>309523.81</v>
      </c>
      <c r="N49" s="36">
        <v>19000.0</v>
      </c>
      <c r="O49" s="36">
        <v>6500000.0</v>
      </c>
      <c r="P49" s="36">
        <v>0</v>
      </c>
      <c r="Q49" s="36">
        <v>500000.0</v>
      </c>
      <c r="R49" s="36">
        <v>7000000.0</v>
      </c>
      <c r="S49" s="35">
        <v>0</v>
      </c>
      <c r="T49" s="35">
        <v>0</v>
      </c>
      <c r="U49" s="35">
        <v>0</v>
      </c>
      <c r="V49" s="35">
        <v>0</v>
      </c>
      <c r="W49" s="37" t="str">
        <f>IF(S49="",0,S49*1.5)</f>
        <v>0</v>
      </c>
      <c r="X49" s="37" t="str">
        <f>IF(T49="",0,T49*2)</f>
        <v>0</v>
      </c>
      <c r="Y49" s="37" t="str">
        <f>IF(U49="",0,U49*3)</f>
        <v>0</v>
      </c>
      <c r="Z49" s="37" t="str">
        <f>IF(V49="",0,V49*4)</f>
        <v>0</v>
      </c>
      <c r="AA49" s="37" t="str">
        <f>SUM(W49:Z49)</f>
        <v>0</v>
      </c>
      <c r="AB49" s="36" t="str">
        <f>IF(N49="",0,N49*AA49)</f>
        <v>0</v>
      </c>
      <c r="AC49" s="37">
        <v>0</v>
      </c>
      <c r="AD49" s="37">
        <v>0</v>
      </c>
      <c r="AE49" s="37" t="str">
        <f>AB49+AD49</f>
        <v>0</v>
      </c>
      <c r="AF49" s="36">
        <v>0</v>
      </c>
      <c r="AG49" s="36">
        <v>500000.0</v>
      </c>
      <c r="AH49" s="36">
        <v>0</v>
      </c>
      <c r="AI49" s="36">
        <v>0</v>
      </c>
      <c r="AJ49" s="36">
        <v>0</v>
      </c>
      <c r="AK49" s="36" t="str">
        <f>SUM(AH49:AJ49)</f>
        <v>0</v>
      </c>
      <c r="AL49" s="38">
        <v>0</v>
      </c>
      <c r="AM49" s="36" t="str">
        <f>AK49+AL49+AQ49+AR49+AS49+AT49+AU49</f>
        <v>0</v>
      </c>
      <c r="AN49" s="36" t="str">
        <f>AG49+AE49+AF49</f>
        <v>0</v>
      </c>
      <c r="AO49" s="36" t="str">
        <f>AN49-AM49</f>
        <v>0</v>
      </c>
      <c r="AP49" s="36" t="str">
        <f>AO49</f>
        <v>0</v>
      </c>
      <c r="AQ49" s="36">
        <v>0</v>
      </c>
      <c r="AR49" s="36">
        <v>0</v>
      </c>
      <c r="AS49" s="36">
        <v>0</v>
      </c>
      <c r="AT49" s="36">
        <v>0</v>
      </c>
      <c r="AU49" s="36">
        <v>0</v>
      </c>
      <c r="AV49" s="26" t="s">
        <v>1015</v>
      </c>
      <c r="AW49" s="23" t="s">
        <v>1016</v>
      </c>
      <c r="AX49" s="26" t="s">
        <v>1015</v>
      </c>
      <c r="AY49" s="26"/>
    </row>
    <row r="50" spans="1:51">
      <c r="A50" s="31">
        <v>34</v>
      </c>
      <c r="B50" s="7">
        <v>42861</v>
      </c>
      <c r="C50" s="7" t="s">
        <v>1014</v>
      </c>
      <c r="D50" s="7" t="s">
        <v>1013</v>
      </c>
      <c r="E50" s="31" t="s">
        <v>307</v>
      </c>
      <c r="F50" s="31" t="s">
        <v>4</v>
      </c>
      <c r="G50" s="31" t="s">
        <v>122</v>
      </c>
      <c r="H50" s="31" t="s">
        <v>2</v>
      </c>
      <c r="I50" s="34">
        <v>0.0</v>
      </c>
      <c r="J50" s="35">
        <v>21.0</v>
      </c>
      <c r="K50" s="34">
        <v>168.0</v>
      </c>
      <c r="L50" s="34">
        <v>0</v>
      </c>
      <c r="M50" s="36">
        <v>238095.24</v>
      </c>
      <c r="N50" s="36">
        <v>19000.0</v>
      </c>
      <c r="O50" s="36">
        <v>5000000.0</v>
      </c>
      <c r="P50" s="36">
        <v>0</v>
      </c>
      <c r="Q50" s="36">
        <v>500000.0</v>
      </c>
      <c r="R50" s="36">
        <v>5500000.0</v>
      </c>
      <c r="S50" s="35">
        <v>0</v>
      </c>
      <c r="T50" s="35">
        <v>0</v>
      </c>
      <c r="U50" s="35">
        <v>0</v>
      </c>
      <c r="V50" s="35">
        <v>0</v>
      </c>
      <c r="W50" s="37" t="str">
        <f>IF(S50="",0,S50*1.5)</f>
        <v>0</v>
      </c>
      <c r="X50" s="37" t="str">
        <f>IF(T50="",0,T50*2)</f>
        <v>0</v>
      </c>
      <c r="Y50" s="37" t="str">
        <f>IF(U50="",0,U50*3)</f>
        <v>0</v>
      </c>
      <c r="Z50" s="37" t="str">
        <f>IF(V50="",0,V50*4)</f>
        <v>0</v>
      </c>
      <c r="AA50" s="37" t="str">
        <f>SUM(W50:Z50)</f>
        <v>0</v>
      </c>
      <c r="AB50" s="36" t="str">
        <f>IF(N50="",0,N50*AA50)</f>
        <v>0</v>
      </c>
      <c r="AC50" s="37">
        <v>0</v>
      </c>
      <c r="AD50" s="37">
        <v>0</v>
      </c>
      <c r="AE50" s="37" t="str">
        <f>AB50+AD50</f>
        <v>0</v>
      </c>
      <c r="AF50" s="36">
        <v>0</v>
      </c>
      <c r="AG50" s="36">
        <v>500000.0</v>
      </c>
      <c r="AH50" s="36">
        <v>0</v>
      </c>
      <c r="AI50" s="36">
        <v>0</v>
      </c>
      <c r="AJ50" s="36">
        <v>0</v>
      </c>
      <c r="AK50" s="36" t="str">
        <f>SUM(AH50:AJ50)</f>
        <v>0</v>
      </c>
      <c r="AL50" s="38">
        <v>0</v>
      </c>
      <c r="AM50" s="36" t="str">
        <f>AK50+AL50+AQ50+AR50+AS50+AT50+AU50</f>
        <v>0</v>
      </c>
      <c r="AN50" s="36" t="str">
        <f>AG50+AE50+AF50</f>
        <v>0</v>
      </c>
      <c r="AO50" s="36" t="str">
        <f>AN50-AM50</f>
        <v>0</v>
      </c>
      <c r="AP50" s="36" t="str">
        <f>AO50</f>
        <v>0</v>
      </c>
      <c r="AQ50" s="36">
        <v>0</v>
      </c>
      <c r="AR50" s="36">
        <v>0</v>
      </c>
      <c r="AS50" s="36">
        <v>0</v>
      </c>
      <c r="AT50" s="36">
        <v>0</v>
      </c>
      <c r="AU50" s="36">
        <v>0</v>
      </c>
      <c r="AV50" s="26" t="s">
        <v>1011</v>
      </c>
      <c r="AW50" s="23" t="s">
        <v>1012</v>
      </c>
      <c r="AX50" s="26" t="s">
        <v>1011</v>
      </c>
      <c r="AY50" s="26"/>
    </row>
    <row r="51" spans="1:51" customHeight="1" ht="22">
      <c r="A51" s="32"/>
      <c r="B51" s="8"/>
      <c r="C51" s="10" t="s">
        <v>275</v>
      </c>
      <c r="D51" s="10"/>
      <c r="E51" s="32"/>
      <c r="F51" s="32"/>
      <c r="G51" s="32"/>
      <c r="H51" s="32"/>
      <c r="I51" s="17"/>
      <c r="J51" s="13" t="str">
        <f>SUM(J46:J50)</f>
        <v>0</v>
      </c>
      <c r="K51" s="17" t="str">
        <f>SUM(K46:K50)</f>
        <v>0</v>
      </c>
      <c r="L51" s="17" t="str">
        <f>SUM(L46:L50)</f>
        <v>0</v>
      </c>
      <c r="M51" s="19" t="str">
        <f>SUM(M46:M50)</f>
        <v>0</v>
      </c>
      <c r="N51" s="19" t="str">
        <f>SUM(N46:N50)</f>
        <v>0</v>
      </c>
      <c r="O51" s="19" t="str">
        <f>SUM(O46:O50)</f>
        <v>0</v>
      </c>
      <c r="P51" s="19" t="str">
        <f>SUM(P46:P50)</f>
        <v>0</v>
      </c>
      <c r="Q51" s="19" t="str">
        <f>SUM(Q46:Q50)</f>
        <v>0</v>
      </c>
      <c r="R51" s="19" t="str">
        <f>SUM(R46:R50)</f>
        <v>0</v>
      </c>
      <c r="S51" s="13" t="str">
        <f>SUM(S46:S50)</f>
        <v>0</v>
      </c>
      <c r="T51" s="13" t="str">
        <f>SUM(T46:T50)</f>
        <v>0</v>
      </c>
      <c r="U51" s="13" t="str">
        <f>SUM(U46:U50)</f>
        <v>0</v>
      </c>
      <c r="V51" s="13" t="str">
        <f>SUM(V46:V50)</f>
        <v>0</v>
      </c>
      <c r="W51" s="15" t="str">
        <f>SUM(W46:W50)</f>
        <v>0</v>
      </c>
      <c r="X51" s="15" t="str">
        <f>SUM(X46:X50)</f>
        <v>0</v>
      </c>
      <c r="Y51" s="15" t="str">
        <f>SUM(Y46:Y50)</f>
        <v>0</v>
      </c>
      <c r="Z51" s="15" t="str">
        <f>SUM(Z46:Z50)</f>
        <v>0</v>
      </c>
      <c r="AA51" s="15" t="str">
        <f>SUM(AA46:AA50)</f>
        <v>0</v>
      </c>
      <c r="AB51" s="19" t="str">
        <f>SUM(AB46:AB50)</f>
        <v>0</v>
      </c>
      <c r="AC51" s="15" t="str">
        <f>SUM(AC46:AC50)</f>
        <v>0</v>
      </c>
      <c r="AD51" s="15" t="str">
        <f>SUM(AD46:AD50)</f>
        <v>0</v>
      </c>
      <c r="AE51" s="15" t="str">
        <f>SUM(AE46:AE50)</f>
        <v>0</v>
      </c>
      <c r="AF51" s="19" t="str">
        <f>SUM(AF46:AF50)</f>
        <v>0</v>
      </c>
      <c r="AG51" s="19" t="str">
        <f>SUM(AG46:AG50)</f>
        <v>0</v>
      </c>
      <c r="AH51" s="19" t="str">
        <f>SUM(AH46:AH50)</f>
        <v>0</v>
      </c>
      <c r="AI51" s="19" t="str">
        <f>SUM(AI46:AI50)</f>
        <v>0</v>
      </c>
      <c r="AJ51" s="19" t="str">
        <f>SUM(AJ46:AJ50)</f>
        <v>0</v>
      </c>
      <c r="AK51" s="19" t="str">
        <f>SUM(AK46:AK50)</f>
        <v>0</v>
      </c>
      <c r="AL51" s="21" t="str">
        <f>SUM(AL46:AL50)</f>
        <v>0</v>
      </c>
      <c r="AM51" s="19" t="str">
        <f>SUM(AM46:AM50)</f>
        <v>0</v>
      </c>
      <c r="AN51" s="19" t="str">
        <f>SUM(AN46:AN50)</f>
        <v>0</v>
      </c>
      <c r="AO51" s="19" t="str">
        <f>SUM(AO46:AO50)</f>
        <v>0</v>
      </c>
      <c r="AP51" s="19" t="str">
        <f>SUM(AP46:AP50)</f>
        <v>0</v>
      </c>
      <c r="AQ51" s="19" t="str">
        <f>SUM(AQ46:AQ50)</f>
        <v>0</v>
      </c>
      <c r="AR51" s="19" t="str">
        <f>SUM(AR46:AR50)</f>
        <v>0</v>
      </c>
      <c r="AS51" s="19" t="str">
        <f>SUM(AS46:AS50)</f>
        <v>0</v>
      </c>
      <c r="AT51" s="19" t="str">
        <f>SUM(AT46:AT50)</f>
        <v>0</v>
      </c>
      <c r="AU51" s="19" t="str">
        <f>SUM(AU46:AU50)</f>
        <v>0</v>
      </c>
      <c r="AV51" s="27"/>
      <c r="AW51" s="24"/>
      <c r="AX51" s="27"/>
      <c r="AY51" s="27"/>
    </row>
    <row r="52" spans="1:51" customHeight="1" ht="20">
      <c r="A52" s="33"/>
      <c r="B52" s="9"/>
      <c r="C52" s="11" t="s">
        <v>1134</v>
      </c>
      <c r="D52" s="11"/>
      <c r="E52" s="33"/>
      <c r="F52" s="33"/>
      <c r="G52" s="33"/>
      <c r="H52" s="33"/>
      <c r="I52" s="18"/>
      <c r="J52" s="14"/>
      <c r="K52" s="18"/>
      <c r="L52" s="18"/>
      <c r="M52" s="20"/>
      <c r="N52" s="20"/>
      <c r="O52" s="20"/>
      <c r="P52" s="20"/>
      <c r="Q52" s="20"/>
      <c r="R52" s="20"/>
      <c r="S52" s="14"/>
      <c r="T52" s="14"/>
      <c r="U52" s="14"/>
      <c r="V52" s="14"/>
      <c r="W52" s="16"/>
      <c r="X52" s="16"/>
      <c r="Y52" s="16"/>
      <c r="Z52" s="16"/>
      <c r="AA52" s="16"/>
      <c r="AB52" s="20"/>
      <c r="AC52" s="16"/>
      <c r="AD52" s="16"/>
      <c r="AE52" s="16"/>
      <c r="AF52" s="20"/>
      <c r="AG52" s="20"/>
      <c r="AH52" s="20"/>
      <c r="AI52" s="20"/>
      <c r="AJ52" s="20"/>
      <c r="AK52" s="20"/>
      <c r="AL52" s="22"/>
      <c r="AM52" s="20"/>
      <c r="AN52" s="20"/>
      <c r="AO52" s="20"/>
      <c r="AP52" s="20"/>
      <c r="AQ52" s="20"/>
      <c r="AR52" s="20"/>
      <c r="AS52" s="20"/>
      <c r="AT52" s="20"/>
      <c r="AU52" s="20"/>
      <c r="AV52" s="28"/>
      <c r="AW52" s="25"/>
      <c r="AX52" s="28"/>
      <c r="AY52" s="28"/>
    </row>
    <row r="53" spans="1:51">
      <c r="A53" s="31">
        <v>35</v>
      </c>
      <c r="B53" s="7">
        <v>41442</v>
      </c>
      <c r="C53" s="7" t="s">
        <v>1010</v>
      </c>
      <c r="D53" s="7" t="s">
        <v>829</v>
      </c>
      <c r="E53" s="31" t="s">
        <v>307</v>
      </c>
      <c r="F53" s="31" t="s">
        <v>4</v>
      </c>
      <c r="G53" s="31" t="s">
        <v>26</v>
      </c>
      <c r="H53" s="31" t="s">
        <v>2</v>
      </c>
      <c r="I53" s="34">
        <v>0.0</v>
      </c>
      <c r="J53" s="35">
        <v>21.0</v>
      </c>
      <c r="K53" s="34">
        <v>168.0</v>
      </c>
      <c r="L53" s="34">
        <v>0</v>
      </c>
      <c r="M53" s="36">
        <v>212047.38</v>
      </c>
      <c r="N53" s="36">
        <v>19000.0</v>
      </c>
      <c r="O53" s="36">
        <v>4452995.0</v>
      </c>
      <c r="P53" s="36">
        <v>0</v>
      </c>
      <c r="Q53" s="36">
        <v>0</v>
      </c>
      <c r="R53" s="36">
        <v>4452995.0</v>
      </c>
      <c r="S53" s="35">
        <v>0</v>
      </c>
      <c r="T53" s="35">
        <v>0</v>
      </c>
      <c r="U53" s="35">
        <v>0</v>
      </c>
      <c r="V53" s="35">
        <v>0</v>
      </c>
      <c r="W53" s="37" t="str">
        <f>IF(S53="",0,S53*1.5)</f>
        <v>0</v>
      </c>
      <c r="X53" s="37" t="str">
        <f>IF(T53="",0,T53*2)</f>
        <v>0</v>
      </c>
      <c r="Y53" s="37" t="str">
        <f>IF(U53="",0,U53*3)</f>
        <v>0</v>
      </c>
      <c r="Z53" s="37" t="str">
        <f>IF(V53="",0,V53*4)</f>
        <v>0</v>
      </c>
      <c r="AA53" s="37" t="str">
        <f>SUM(W53:Z53)</f>
        <v>0</v>
      </c>
      <c r="AB53" s="36" t="str">
        <f>IF(N53="",0,N53*AA53)</f>
        <v>0</v>
      </c>
      <c r="AC53" s="37">
        <v>0</v>
      </c>
      <c r="AD53" s="37">
        <v>0</v>
      </c>
      <c r="AE53" s="37" t="str">
        <f>AB53+AD53</f>
        <v>0</v>
      </c>
      <c r="AF53" s="36">
        <v>0</v>
      </c>
      <c r="AG53" s="36">
        <v>0</v>
      </c>
      <c r="AH53" s="36">
        <v>0</v>
      </c>
      <c r="AI53" s="36">
        <v>0</v>
      </c>
      <c r="AJ53" s="36">
        <v>0</v>
      </c>
      <c r="AK53" s="36" t="str">
        <f>SUM(AH53:AJ53)</f>
        <v>0</v>
      </c>
      <c r="AL53" s="38">
        <v>0</v>
      </c>
      <c r="AM53" s="36" t="str">
        <f>AK53+AL53+AQ53+AR53+AS53+AT53+AU53</f>
        <v>0</v>
      </c>
      <c r="AN53" s="36" t="str">
        <f>AG53+AE53+AF53</f>
        <v>0</v>
      </c>
      <c r="AO53" s="36" t="str">
        <f>AN53-AM53</f>
        <v>0</v>
      </c>
      <c r="AP53" s="36" t="str">
        <f>AO53</f>
        <v>0</v>
      </c>
      <c r="AQ53" s="36">
        <v>0</v>
      </c>
      <c r="AR53" s="36">
        <v>0</v>
      </c>
      <c r="AS53" s="36">
        <v>0</v>
      </c>
      <c r="AT53" s="36">
        <v>0</v>
      </c>
      <c r="AU53" s="36">
        <v>0</v>
      </c>
      <c r="AV53" s="26" t="s">
        <v>1008</v>
      </c>
      <c r="AW53" s="23" t="s">
        <v>1009</v>
      </c>
      <c r="AX53" s="26" t="s">
        <v>1008</v>
      </c>
      <c r="AY53" s="26"/>
    </row>
    <row r="54" spans="1:51">
      <c r="A54" s="31">
        <v>36</v>
      </c>
      <c r="B54" s="7">
        <v>10188</v>
      </c>
      <c r="C54" s="7" t="s">
        <v>1007</v>
      </c>
      <c r="D54" s="7" t="s">
        <v>137</v>
      </c>
      <c r="E54" s="31" t="s">
        <v>307</v>
      </c>
      <c r="F54" s="31" t="s">
        <v>4</v>
      </c>
      <c r="G54" s="31" t="s">
        <v>14</v>
      </c>
      <c r="H54" s="31" t="s">
        <v>2</v>
      </c>
      <c r="I54" s="34">
        <v>0.0</v>
      </c>
      <c r="J54" s="35">
        <v>21.0</v>
      </c>
      <c r="K54" s="34">
        <v>168.0</v>
      </c>
      <c r="L54" s="34">
        <v>0</v>
      </c>
      <c r="M54" s="36">
        <v>166666.67</v>
      </c>
      <c r="N54" s="36">
        <v>13000.0</v>
      </c>
      <c r="O54" s="36">
        <v>3500000.0</v>
      </c>
      <c r="P54" s="36">
        <v>0</v>
      </c>
      <c r="Q54" s="36">
        <v>0</v>
      </c>
      <c r="R54" s="36">
        <v>3500000.0</v>
      </c>
      <c r="S54" s="35">
        <v>0</v>
      </c>
      <c r="T54" s="35">
        <v>0</v>
      </c>
      <c r="U54" s="35">
        <v>0</v>
      </c>
      <c r="V54" s="35">
        <v>0</v>
      </c>
      <c r="W54" s="37" t="str">
        <f>IF(S54="",0,S54*1.5)</f>
        <v>0</v>
      </c>
      <c r="X54" s="37" t="str">
        <f>IF(T54="",0,T54*2)</f>
        <v>0</v>
      </c>
      <c r="Y54" s="37" t="str">
        <f>IF(U54="",0,U54*3)</f>
        <v>0</v>
      </c>
      <c r="Z54" s="37" t="str">
        <f>IF(V54="",0,V54*4)</f>
        <v>0</v>
      </c>
      <c r="AA54" s="37" t="str">
        <f>SUM(W54:Z54)</f>
        <v>0</v>
      </c>
      <c r="AB54" s="36" t="str">
        <f>IF(N54="",0,N54*AA54)</f>
        <v>0</v>
      </c>
      <c r="AC54" s="37">
        <v>0</v>
      </c>
      <c r="AD54" s="37">
        <v>0</v>
      </c>
      <c r="AE54" s="37" t="str">
        <f>AB54+AD54</f>
        <v>0</v>
      </c>
      <c r="AF54" s="36">
        <v>0</v>
      </c>
      <c r="AG54" s="36">
        <v>0</v>
      </c>
      <c r="AH54" s="36">
        <v>0</v>
      </c>
      <c r="AI54" s="36">
        <v>0</v>
      </c>
      <c r="AJ54" s="36">
        <v>0</v>
      </c>
      <c r="AK54" s="36" t="str">
        <f>SUM(AH54:AJ54)</f>
        <v>0</v>
      </c>
      <c r="AL54" s="38">
        <v>0</v>
      </c>
      <c r="AM54" s="36" t="str">
        <f>AK54+AL54+AQ54+AR54+AS54+AT54+AU54</f>
        <v>0</v>
      </c>
      <c r="AN54" s="36" t="str">
        <f>AG54+AE54+AF54</f>
        <v>0</v>
      </c>
      <c r="AO54" s="36" t="str">
        <f>AN54-AM54</f>
        <v>0</v>
      </c>
      <c r="AP54" s="36" t="str">
        <f>AO54</f>
        <v>0</v>
      </c>
      <c r="AQ54" s="36">
        <v>0</v>
      </c>
      <c r="AR54" s="36">
        <v>0</v>
      </c>
      <c r="AS54" s="36">
        <v>0</v>
      </c>
      <c r="AT54" s="36">
        <v>0</v>
      </c>
      <c r="AU54" s="36">
        <v>0</v>
      </c>
      <c r="AV54" s="26" t="s">
        <v>1005</v>
      </c>
      <c r="AW54" s="23" t="s">
        <v>1006</v>
      </c>
      <c r="AX54" s="26" t="s">
        <v>1005</v>
      </c>
      <c r="AY54" s="26"/>
    </row>
    <row r="55" spans="1:51">
      <c r="A55" s="31">
        <v>37</v>
      </c>
      <c r="B55" s="7">
        <v>42853</v>
      </c>
      <c r="C55" s="7" t="s">
        <v>1004</v>
      </c>
      <c r="D55" s="7" t="s">
        <v>883</v>
      </c>
      <c r="E55" s="31" t="s">
        <v>307</v>
      </c>
      <c r="F55" s="31" t="s">
        <v>4</v>
      </c>
      <c r="G55" s="31" t="s">
        <v>122</v>
      </c>
      <c r="H55" s="31" t="s">
        <v>2</v>
      </c>
      <c r="I55" s="34">
        <v>0.0</v>
      </c>
      <c r="J55" s="35">
        <v>21.0</v>
      </c>
      <c r="K55" s="34">
        <v>168.0</v>
      </c>
      <c r="L55" s="34">
        <v>0</v>
      </c>
      <c r="M55" s="36">
        <v>214285.71</v>
      </c>
      <c r="N55" s="36">
        <v>19000.0</v>
      </c>
      <c r="O55" s="36">
        <v>4500000.0</v>
      </c>
      <c r="P55" s="36">
        <v>0</v>
      </c>
      <c r="Q55" s="36">
        <v>0</v>
      </c>
      <c r="R55" s="36">
        <v>4500000.0</v>
      </c>
      <c r="S55" s="35">
        <v>0</v>
      </c>
      <c r="T55" s="35">
        <v>0</v>
      </c>
      <c r="U55" s="35">
        <v>0</v>
      </c>
      <c r="V55" s="35">
        <v>0</v>
      </c>
      <c r="W55" s="37" t="str">
        <f>IF(S55="",0,S55*1.5)</f>
        <v>0</v>
      </c>
      <c r="X55" s="37" t="str">
        <f>IF(T55="",0,T55*2)</f>
        <v>0</v>
      </c>
      <c r="Y55" s="37" t="str">
        <f>IF(U55="",0,U55*3)</f>
        <v>0</v>
      </c>
      <c r="Z55" s="37" t="str">
        <f>IF(V55="",0,V55*4)</f>
        <v>0</v>
      </c>
      <c r="AA55" s="37" t="str">
        <f>SUM(W55:Z55)</f>
        <v>0</v>
      </c>
      <c r="AB55" s="36" t="str">
        <f>IF(N55="",0,N55*AA55)</f>
        <v>0</v>
      </c>
      <c r="AC55" s="37">
        <v>0</v>
      </c>
      <c r="AD55" s="37">
        <v>0</v>
      </c>
      <c r="AE55" s="37" t="str">
        <f>AB55+AD55</f>
        <v>0</v>
      </c>
      <c r="AF55" s="36">
        <v>1200000.0</v>
      </c>
      <c r="AG55" s="36">
        <v>1200000.0</v>
      </c>
      <c r="AH55" s="36">
        <v>0</v>
      </c>
      <c r="AI55" s="36">
        <v>0</v>
      </c>
      <c r="AJ55" s="36">
        <v>0</v>
      </c>
      <c r="AK55" s="36" t="str">
        <f>SUM(AH55:AJ55)</f>
        <v>0</v>
      </c>
      <c r="AL55" s="38">
        <v>0</v>
      </c>
      <c r="AM55" s="36" t="str">
        <f>AK55+AL55+AQ55+AR55+AS55+AT55+AU55</f>
        <v>0</v>
      </c>
      <c r="AN55" s="36" t="str">
        <f>AG55+AE55+AF55</f>
        <v>0</v>
      </c>
      <c r="AO55" s="36" t="str">
        <f>AN55-AM55</f>
        <v>0</v>
      </c>
      <c r="AP55" s="36" t="str">
        <f>AO55</f>
        <v>0</v>
      </c>
      <c r="AQ55" s="36">
        <v>0</v>
      </c>
      <c r="AR55" s="36">
        <v>0</v>
      </c>
      <c r="AS55" s="36">
        <v>0</v>
      </c>
      <c r="AT55" s="36">
        <v>0</v>
      </c>
      <c r="AU55" s="36">
        <v>0</v>
      </c>
      <c r="AV55" s="26" t="s">
        <v>1002</v>
      </c>
      <c r="AW55" s="23" t="s">
        <v>1003</v>
      </c>
      <c r="AX55" s="26" t="s">
        <v>1002</v>
      </c>
      <c r="AY55" s="26"/>
    </row>
    <row r="56" spans="1:51">
      <c r="A56" s="31">
        <v>38</v>
      </c>
      <c r="B56" s="7">
        <v>42660</v>
      </c>
      <c r="C56" s="7" t="s">
        <v>1001</v>
      </c>
      <c r="D56" s="7" t="s">
        <v>883</v>
      </c>
      <c r="E56" s="31" t="s">
        <v>307</v>
      </c>
      <c r="F56" s="31" t="s">
        <v>4</v>
      </c>
      <c r="G56" s="31" t="s">
        <v>122</v>
      </c>
      <c r="H56" s="31" t="s">
        <v>2</v>
      </c>
      <c r="I56" s="34">
        <v>0.0</v>
      </c>
      <c r="J56" s="35">
        <v>21.0</v>
      </c>
      <c r="K56" s="34">
        <v>168.0</v>
      </c>
      <c r="L56" s="34">
        <v>0</v>
      </c>
      <c r="M56" s="36">
        <v>225158.0</v>
      </c>
      <c r="N56" s="36">
        <v>21000.0</v>
      </c>
      <c r="O56" s="36">
        <v>4728318.0</v>
      </c>
      <c r="P56" s="36">
        <v>0</v>
      </c>
      <c r="Q56" s="36">
        <v>0</v>
      </c>
      <c r="R56" s="36">
        <v>4728318.0</v>
      </c>
      <c r="S56" s="35">
        <v>0</v>
      </c>
      <c r="T56" s="35">
        <v>0</v>
      </c>
      <c r="U56" s="35">
        <v>0</v>
      </c>
      <c r="V56" s="35">
        <v>0</v>
      </c>
      <c r="W56" s="37" t="str">
        <f>IF(S56="",0,S56*1.5)</f>
        <v>0</v>
      </c>
      <c r="X56" s="37" t="str">
        <f>IF(T56="",0,T56*2)</f>
        <v>0</v>
      </c>
      <c r="Y56" s="37" t="str">
        <f>IF(U56="",0,U56*3)</f>
        <v>0</v>
      </c>
      <c r="Z56" s="37" t="str">
        <f>IF(V56="",0,V56*4)</f>
        <v>0</v>
      </c>
      <c r="AA56" s="37" t="str">
        <f>SUM(W56:Z56)</f>
        <v>0</v>
      </c>
      <c r="AB56" s="36" t="str">
        <f>IF(N56="",0,N56*AA56)</f>
        <v>0</v>
      </c>
      <c r="AC56" s="37">
        <v>0</v>
      </c>
      <c r="AD56" s="37">
        <v>0</v>
      </c>
      <c r="AE56" s="37" t="str">
        <f>AB56+AD56</f>
        <v>0</v>
      </c>
      <c r="AF56" s="36">
        <v>0</v>
      </c>
      <c r="AG56" s="36">
        <v>0</v>
      </c>
      <c r="AH56" s="36">
        <v>0</v>
      </c>
      <c r="AI56" s="36">
        <v>0</v>
      </c>
      <c r="AJ56" s="36">
        <v>0</v>
      </c>
      <c r="AK56" s="36" t="str">
        <f>SUM(AH56:AJ56)</f>
        <v>0</v>
      </c>
      <c r="AL56" s="38">
        <v>0</v>
      </c>
      <c r="AM56" s="36" t="str">
        <f>AK56+AL56+AQ56+AR56+AS56+AT56+AU56</f>
        <v>0</v>
      </c>
      <c r="AN56" s="36" t="str">
        <f>AG56+AE56+AF56</f>
        <v>0</v>
      </c>
      <c r="AO56" s="36" t="str">
        <f>AN56-AM56</f>
        <v>0</v>
      </c>
      <c r="AP56" s="36" t="str">
        <f>AO56</f>
        <v>0</v>
      </c>
      <c r="AQ56" s="36">
        <v>0</v>
      </c>
      <c r="AR56" s="36">
        <v>0</v>
      </c>
      <c r="AS56" s="36">
        <v>0</v>
      </c>
      <c r="AT56" s="36">
        <v>0</v>
      </c>
      <c r="AU56" s="36">
        <v>0</v>
      </c>
      <c r="AV56" s="26" t="s">
        <v>999</v>
      </c>
      <c r="AW56" s="23" t="s">
        <v>1000</v>
      </c>
      <c r="AX56" s="26" t="s">
        <v>999</v>
      </c>
      <c r="AY56" s="26"/>
    </row>
    <row r="57" spans="1:51">
      <c r="A57" s="31">
        <v>39</v>
      </c>
      <c r="B57" s="7">
        <v>42854</v>
      </c>
      <c r="C57" s="7" t="s">
        <v>998</v>
      </c>
      <c r="D57" s="7" t="s">
        <v>883</v>
      </c>
      <c r="E57" s="31" t="s">
        <v>307</v>
      </c>
      <c r="F57" s="31" t="s">
        <v>4</v>
      </c>
      <c r="G57" s="31" t="s">
        <v>122</v>
      </c>
      <c r="H57" s="31" t="s">
        <v>2</v>
      </c>
      <c r="I57" s="34">
        <v>0.0</v>
      </c>
      <c r="J57" s="35">
        <v>21.0</v>
      </c>
      <c r="K57" s="34">
        <v>168.0</v>
      </c>
      <c r="L57" s="34">
        <v>0</v>
      </c>
      <c r="M57" s="36">
        <v>214285.71</v>
      </c>
      <c r="N57" s="36">
        <v>19000.0</v>
      </c>
      <c r="O57" s="36">
        <v>4500000.0</v>
      </c>
      <c r="P57" s="36">
        <v>0</v>
      </c>
      <c r="Q57" s="36">
        <v>0</v>
      </c>
      <c r="R57" s="36">
        <v>4500000.0</v>
      </c>
      <c r="S57" s="35">
        <v>0</v>
      </c>
      <c r="T57" s="35">
        <v>0</v>
      </c>
      <c r="U57" s="35">
        <v>0</v>
      </c>
      <c r="V57" s="35">
        <v>0</v>
      </c>
      <c r="W57" s="37" t="str">
        <f>IF(S57="",0,S57*1.5)</f>
        <v>0</v>
      </c>
      <c r="X57" s="37" t="str">
        <f>IF(T57="",0,T57*2)</f>
        <v>0</v>
      </c>
      <c r="Y57" s="37" t="str">
        <f>IF(U57="",0,U57*3)</f>
        <v>0</v>
      </c>
      <c r="Z57" s="37" t="str">
        <f>IF(V57="",0,V57*4)</f>
        <v>0</v>
      </c>
      <c r="AA57" s="37" t="str">
        <f>SUM(W57:Z57)</f>
        <v>0</v>
      </c>
      <c r="AB57" s="36" t="str">
        <f>IF(N57="",0,N57*AA57)</f>
        <v>0</v>
      </c>
      <c r="AC57" s="37">
        <v>0</v>
      </c>
      <c r="AD57" s="37">
        <v>0</v>
      </c>
      <c r="AE57" s="37" t="str">
        <f>AB57+AD57</f>
        <v>0</v>
      </c>
      <c r="AF57" s="36">
        <v>0</v>
      </c>
      <c r="AG57" s="36">
        <v>0</v>
      </c>
      <c r="AH57" s="36">
        <v>0</v>
      </c>
      <c r="AI57" s="36">
        <v>0</v>
      </c>
      <c r="AJ57" s="36">
        <v>0</v>
      </c>
      <c r="AK57" s="36" t="str">
        <f>SUM(AH57:AJ57)</f>
        <v>0</v>
      </c>
      <c r="AL57" s="38">
        <v>0</v>
      </c>
      <c r="AM57" s="36" t="str">
        <f>AK57+AL57+AQ57+AR57+AS57+AT57+AU57</f>
        <v>0</v>
      </c>
      <c r="AN57" s="36" t="str">
        <f>AG57+AE57+AF57</f>
        <v>0</v>
      </c>
      <c r="AO57" s="36" t="str">
        <f>AN57-AM57</f>
        <v>0</v>
      </c>
      <c r="AP57" s="36" t="str">
        <f>AO57</f>
        <v>0</v>
      </c>
      <c r="AQ57" s="36">
        <v>0</v>
      </c>
      <c r="AR57" s="36">
        <v>0</v>
      </c>
      <c r="AS57" s="36">
        <v>0</v>
      </c>
      <c r="AT57" s="36">
        <v>0</v>
      </c>
      <c r="AU57" s="36">
        <v>0</v>
      </c>
      <c r="AV57" s="26" t="s">
        <v>996</v>
      </c>
      <c r="AW57" s="23" t="s">
        <v>997</v>
      </c>
      <c r="AX57" s="26" t="s">
        <v>996</v>
      </c>
      <c r="AY57" s="26"/>
    </row>
    <row r="58" spans="1:51">
      <c r="A58" s="31">
        <v>40</v>
      </c>
      <c r="B58" s="7">
        <v>42689</v>
      </c>
      <c r="C58" s="7" t="s">
        <v>995</v>
      </c>
      <c r="D58" s="7" t="s">
        <v>883</v>
      </c>
      <c r="E58" s="31" t="s">
        <v>307</v>
      </c>
      <c r="F58" s="31" t="s">
        <v>4</v>
      </c>
      <c r="G58" s="31" t="s">
        <v>122</v>
      </c>
      <c r="H58" s="31" t="s">
        <v>2</v>
      </c>
      <c r="I58" s="34">
        <v>0.0</v>
      </c>
      <c r="J58" s="35">
        <v>21.0</v>
      </c>
      <c r="K58" s="34">
        <v>168.0</v>
      </c>
      <c r="L58" s="34">
        <v>0</v>
      </c>
      <c r="M58" s="36">
        <v>214437.67</v>
      </c>
      <c r="N58" s="36">
        <v>19000.0</v>
      </c>
      <c r="O58" s="36">
        <v>4503191.0</v>
      </c>
      <c r="P58" s="36">
        <v>0</v>
      </c>
      <c r="Q58" s="36">
        <v>0</v>
      </c>
      <c r="R58" s="36">
        <v>4503191.0</v>
      </c>
      <c r="S58" s="35">
        <v>0</v>
      </c>
      <c r="T58" s="35">
        <v>0</v>
      </c>
      <c r="U58" s="35">
        <v>0</v>
      </c>
      <c r="V58" s="35">
        <v>0</v>
      </c>
      <c r="W58" s="37" t="str">
        <f>IF(S58="",0,S58*1.5)</f>
        <v>0</v>
      </c>
      <c r="X58" s="37" t="str">
        <f>IF(T58="",0,T58*2)</f>
        <v>0</v>
      </c>
      <c r="Y58" s="37" t="str">
        <f>IF(U58="",0,U58*3)</f>
        <v>0</v>
      </c>
      <c r="Z58" s="37" t="str">
        <f>IF(V58="",0,V58*4)</f>
        <v>0</v>
      </c>
      <c r="AA58" s="37" t="str">
        <f>SUM(W58:Z58)</f>
        <v>0</v>
      </c>
      <c r="AB58" s="36" t="str">
        <f>IF(N58="",0,N58*AA58)</f>
        <v>0</v>
      </c>
      <c r="AC58" s="37">
        <v>0</v>
      </c>
      <c r="AD58" s="37">
        <v>0</v>
      </c>
      <c r="AE58" s="37" t="str">
        <f>AB58+AD58</f>
        <v>0</v>
      </c>
      <c r="AF58" s="36">
        <v>0</v>
      </c>
      <c r="AG58" s="36">
        <v>0</v>
      </c>
      <c r="AH58" s="36">
        <v>0</v>
      </c>
      <c r="AI58" s="36">
        <v>0</v>
      </c>
      <c r="AJ58" s="36">
        <v>0</v>
      </c>
      <c r="AK58" s="36" t="str">
        <f>SUM(AH58:AJ58)</f>
        <v>0</v>
      </c>
      <c r="AL58" s="38">
        <v>0</v>
      </c>
      <c r="AM58" s="36" t="str">
        <f>AK58+AL58+AQ58+AR58+AS58+AT58+AU58</f>
        <v>0</v>
      </c>
      <c r="AN58" s="36" t="str">
        <f>AG58+AE58+AF58</f>
        <v>0</v>
      </c>
      <c r="AO58" s="36" t="str">
        <f>AN58-AM58</f>
        <v>0</v>
      </c>
      <c r="AP58" s="36" t="str">
        <f>AO58</f>
        <v>0</v>
      </c>
      <c r="AQ58" s="36">
        <v>0</v>
      </c>
      <c r="AR58" s="36">
        <v>0</v>
      </c>
      <c r="AS58" s="36">
        <v>0</v>
      </c>
      <c r="AT58" s="36">
        <v>0</v>
      </c>
      <c r="AU58" s="36">
        <v>0</v>
      </c>
      <c r="AV58" s="26" t="s">
        <v>993</v>
      </c>
      <c r="AW58" s="23" t="s">
        <v>994</v>
      </c>
      <c r="AX58" s="26" t="s">
        <v>993</v>
      </c>
      <c r="AY58" s="26"/>
    </row>
    <row r="59" spans="1:51" customHeight="1" ht="22">
      <c r="A59" s="32"/>
      <c r="B59" s="8"/>
      <c r="C59" s="10" t="s">
        <v>275</v>
      </c>
      <c r="D59" s="10"/>
      <c r="E59" s="32"/>
      <c r="F59" s="32"/>
      <c r="G59" s="32"/>
      <c r="H59" s="32"/>
      <c r="I59" s="17"/>
      <c r="J59" s="13" t="str">
        <f>SUM(J53:J58)</f>
        <v>0</v>
      </c>
      <c r="K59" s="17" t="str">
        <f>SUM(K53:K58)</f>
        <v>0</v>
      </c>
      <c r="L59" s="17" t="str">
        <f>SUM(L53:L58)</f>
        <v>0</v>
      </c>
      <c r="M59" s="19" t="str">
        <f>SUM(M53:M58)</f>
        <v>0</v>
      </c>
      <c r="N59" s="19" t="str">
        <f>SUM(N53:N58)</f>
        <v>0</v>
      </c>
      <c r="O59" s="19" t="str">
        <f>SUM(O53:O58)</f>
        <v>0</v>
      </c>
      <c r="P59" s="19" t="str">
        <f>SUM(P53:P58)</f>
        <v>0</v>
      </c>
      <c r="Q59" s="19" t="str">
        <f>SUM(Q53:Q58)</f>
        <v>0</v>
      </c>
      <c r="R59" s="19" t="str">
        <f>SUM(R53:R58)</f>
        <v>0</v>
      </c>
      <c r="S59" s="13" t="str">
        <f>SUM(S53:S58)</f>
        <v>0</v>
      </c>
      <c r="T59" s="13" t="str">
        <f>SUM(T53:T58)</f>
        <v>0</v>
      </c>
      <c r="U59" s="13" t="str">
        <f>SUM(U53:U58)</f>
        <v>0</v>
      </c>
      <c r="V59" s="13" t="str">
        <f>SUM(V53:V58)</f>
        <v>0</v>
      </c>
      <c r="W59" s="15" t="str">
        <f>SUM(W53:W58)</f>
        <v>0</v>
      </c>
      <c r="X59" s="15" t="str">
        <f>SUM(X53:X58)</f>
        <v>0</v>
      </c>
      <c r="Y59" s="15" t="str">
        <f>SUM(Y53:Y58)</f>
        <v>0</v>
      </c>
      <c r="Z59" s="15" t="str">
        <f>SUM(Z53:Z58)</f>
        <v>0</v>
      </c>
      <c r="AA59" s="15" t="str">
        <f>SUM(AA53:AA58)</f>
        <v>0</v>
      </c>
      <c r="AB59" s="19" t="str">
        <f>SUM(AB53:AB58)</f>
        <v>0</v>
      </c>
      <c r="AC59" s="15" t="str">
        <f>SUM(AC53:AC58)</f>
        <v>0</v>
      </c>
      <c r="AD59" s="15" t="str">
        <f>SUM(AD53:AD58)</f>
        <v>0</v>
      </c>
      <c r="AE59" s="15" t="str">
        <f>SUM(AE53:AE58)</f>
        <v>0</v>
      </c>
      <c r="AF59" s="19" t="str">
        <f>SUM(AF53:AF58)</f>
        <v>0</v>
      </c>
      <c r="AG59" s="19" t="str">
        <f>SUM(AG53:AG58)</f>
        <v>0</v>
      </c>
      <c r="AH59" s="19" t="str">
        <f>SUM(AH53:AH58)</f>
        <v>0</v>
      </c>
      <c r="AI59" s="19" t="str">
        <f>SUM(AI53:AI58)</f>
        <v>0</v>
      </c>
      <c r="AJ59" s="19" t="str">
        <f>SUM(AJ53:AJ58)</f>
        <v>0</v>
      </c>
      <c r="AK59" s="19" t="str">
        <f>SUM(AK53:AK58)</f>
        <v>0</v>
      </c>
      <c r="AL59" s="21" t="str">
        <f>SUM(AL53:AL58)</f>
        <v>0</v>
      </c>
      <c r="AM59" s="19" t="str">
        <f>SUM(AM53:AM58)</f>
        <v>0</v>
      </c>
      <c r="AN59" s="19" t="str">
        <f>SUM(AN53:AN58)</f>
        <v>0</v>
      </c>
      <c r="AO59" s="19" t="str">
        <f>SUM(AO53:AO58)</f>
        <v>0</v>
      </c>
      <c r="AP59" s="19" t="str">
        <f>SUM(AP53:AP58)</f>
        <v>0</v>
      </c>
      <c r="AQ59" s="19" t="str">
        <f>SUM(AQ53:AQ58)</f>
        <v>0</v>
      </c>
      <c r="AR59" s="19" t="str">
        <f>SUM(AR53:AR58)</f>
        <v>0</v>
      </c>
      <c r="AS59" s="19" t="str">
        <f>SUM(AS53:AS58)</f>
        <v>0</v>
      </c>
      <c r="AT59" s="19" t="str">
        <f>SUM(AT53:AT58)</f>
        <v>0</v>
      </c>
      <c r="AU59" s="19" t="str">
        <f>SUM(AU53:AU58)</f>
        <v>0</v>
      </c>
      <c r="AV59" s="27"/>
      <c r="AW59" s="24"/>
      <c r="AX59" s="27"/>
      <c r="AY59" s="27"/>
    </row>
    <row r="60" spans="1:51" customHeight="1" ht="20">
      <c r="A60" s="33"/>
      <c r="B60" s="9"/>
      <c r="C60" s="11" t="s">
        <v>1135</v>
      </c>
      <c r="D60" s="11"/>
      <c r="E60" s="33"/>
      <c r="F60" s="33"/>
      <c r="G60" s="33"/>
      <c r="H60" s="33"/>
      <c r="I60" s="18"/>
      <c r="J60" s="14"/>
      <c r="K60" s="18"/>
      <c r="L60" s="18"/>
      <c r="M60" s="20"/>
      <c r="N60" s="20"/>
      <c r="O60" s="20"/>
      <c r="P60" s="20"/>
      <c r="Q60" s="20"/>
      <c r="R60" s="20"/>
      <c r="S60" s="14"/>
      <c r="T60" s="14"/>
      <c r="U60" s="14"/>
      <c r="V60" s="14"/>
      <c r="W60" s="16"/>
      <c r="X60" s="16"/>
      <c r="Y60" s="16"/>
      <c r="Z60" s="16"/>
      <c r="AA60" s="16"/>
      <c r="AB60" s="20"/>
      <c r="AC60" s="16"/>
      <c r="AD60" s="16"/>
      <c r="AE60" s="16"/>
      <c r="AF60" s="20"/>
      <c r="AG60" s="20"/>
      <c r="AH60" s="20"/>
      <c r="AI60" s="20"/>
      <c r="AJ60" s="20"/>
      <c r="AK60" s="20"/>
      <c r="AL60" s="22"/>
      <c r="AM60" s="20"/>
      <c r="AN60" s="20"/>
      <c r="AO60" s="20"/>
      <c r="AP60" s="20"/>
      <c r="AQ60" s="20"/>
      <c r="AR60" s="20"/>
      <c r="AS60" s="20"/>
      <c r="AT60" s="20"/>
      <c r="AU60" s="20"/>
      <c r="AV60" s="28"/>
      <c r="AW60" s="25"/>
      <c r="AX60" s="28"/>
      <c r="AY60" s="28"/>
    </row>
    <row r="61" spans="1:51">
      <c r="A61" s="31">
        <v>41</v>
      </c>
      <c r="B61" s="7">
        <v>41411</v>
      </c>
      <c r="C61" s="7" t="s">
        <v>992</v>
      </c>
      <c r="D61" s="7" t="s">
        <v>883</v>
      </c>
      <c r="E61" s="31" t="s">
        <v>307</v>
      </c>
      <c r="F61" s="31" t="s">
        <v>4</v>
      </c>
      <c r="G61" s="31" t="s">
        <v>26</v>
      </c>
      <c r="H61" s="31" t="s">
        <v>2</v>
      </c>
      <c r="I61" s="34">
        <v>0.0</v>
      </c>
      <c r="J61" s="35">
        <v>21.0</v>
      </c>
      <c r="K61" s="34">
        <v>168.0</v>
      </c>
      <c r="L61" s="34">
        <v>0</v>
      </c>
      <c r="M61" s="36">
        <v>318809.52</v>
      </c>
      <c r="N61" s="36">
        <v>29000.0</v>
      </c>
      <c r="O61" s="36">
        <v>6695000.0</v>
      </c>
      <c r="P61" s="36">
        <v>0</v>
      </c>
      <c r="Q61" s="36">
        <v>0</v>
      </c>
      <c r="R61" s="36">
        <v>6695000.0</v>
      </c>
      <c r="S61" s="35">
        <v>0</v>
      </c>
      <c r="T61" s="35">
        <v>0</v>
      </c>
      <c r="U61" s="35">
        <v>0</v>
      </c>
      <c r="V61" s="35">
        <v>0</v>
      </c>
      <c r="W61" s="37" t="str">
        <f>IF(S61="",0,S61*1.5)</f>
        <v>0</v>
      </c>
      <c r="X61" s="37" t="str">
        <f>IF(T61="",0,T61*2)</f>
        <v>0</v>
      </c>
      <c r="Y61" s="37" t="str">
        <f>IF(U61="",0,U61*3)</f>
        <v>0</v>
      </c>
      <c r="Z61" s="37" t="str">
        <f>IF(V61="",0,V61*4)</f>
        <v>0</v>
      </c>
      <c r="AA61" s="37" t="str">
        <f>SUM(W61:Z61)</f>
        <v>0</v>
      </c>
      <c r="AB61" s="36" t="str">
        <f>IF(N61="",0,N61*AA61)</f>
        <v>0</v>
      </c>
      <c r="AC61" s="37">
        <v>0</v>
      </c>
      <c r="AD61" s="37">
        <v>0</v>
      </c>
      <c r="AE61" s="37" t="str">
        <f>AB61+AD61</f>
        <v>0</v>
      </c>
      <c r="AF61" s="36">
        <v>0</v>
      </c>
      <c r="AG61" s="36">
        <v>0</v>
      </c>
      <c r="AH61" s="36">
        <v>0</v>
      </c>
      <c r="AI61" s="36">
        <v>0</v>
      </c>
      <c r="AJ61" s="36">
        <v>0</v>
      </c>
      <c r="AK61" s="36" t="str">
        <f>SUM(AH61:AJ61)</f>
        <v>0</v>
      </c>
      <c r="AL61" s="38">
        <v>0</v>
      </c>
      <c r="AM61" s="36" t="str">
        <f>AK61+AL61+AQ61+AR61+AS61+AT61+AU61</f>
        <v>0</v>
      </c>
      <c r="AN61" s="36" t="str">
        <f>AG61+AE61+AF61</f>
        <v>0</v>
      </c>
      <c r="AO61" s="36" t="str">
        <f>AN61-AM61</f>
        <v>0</v>
      </c>
      <c r="AP61" s="36" t="str">
        <f>AO61</f>
        <v>0</v>
      </c>
      <c r="AQ61" s="36">
        <v>0</v>
      </c>
      <c r="AR61" s="36">
        <v>0</v>
      </c>
      <c r="AS61" s="36">
        <v>0</v>
      </c>
      <c r="AT61" s="36">
        <v>0</v>
      </c>
      <c r="AU61" s="36">
        <v>0</v>
      </c>
      <c r="AV61" s="26" t="s">
        <v>990</v>
      </c>
      <c r="AW61" s="23" t="s">
        <v>991</v>
      </c>
      <c r="AX61" s="26" t="s">
        <v>990</v>
      </c>
      <c r="AY61" s="26"/>
    </row>
    <row r="62" spans="1:51">
      <c r="A62" s="31">
        <v>42</v>
      </c>
      <c r="B62" s="7">
        <v>42677</v>
      </c>
      <c r="C62" s="7" t="s">
        <v>989</v>
      </c>
      <c r="D62" s="7" t="s">
        <v>829</v>
      </c>
      <c r="E62" s="31" t="s">
        <v>307</v>
      </c>
      <c r="F62" s="31" t="s">
        <v>4</v>
      </c>
      <c r="G62" s="31" t="s">
        <v>70</v>
      </c>
      <c r="H62" s="31" t="s">
        <v>2</v>
      </c>
      <c r="I62" s="34">
        <v>0.0</v>
      </c>
      <c r="J62" s="35">
        <v>21.0</v>
      </c>
      <c r="K62" s="34">
        <v>168.0</v>
      </c>
      <c r="L62" s="34">
        <v>0</v>
      </c>
      <c r="M62" s="36">
        <v>180000.0</v>
      </c>
      <c r="N62" s="36">
        <v>17000.0</v>
      </c>
      <c r="O62" s="36">
        <v>3780000.0</v>
      </c>
      <c r="P62" s="36">
        <v>0</v>
      </c>
      <c r="Q62" s="36">
        <v>0</v>
      </c>
      <c r="R62" s="36">
        <v>3780000.0</v>
      </c>
      <c r="S62" s="35">
        <v>0</v>
      </c>
      <c r="T62" s="35">
        <v>0</v>
      </c>
      <c r="U62" s="35">
        <v>0</v>
      </c>
      <c r="V62" s="35">
        <v>0</v>
      </c>
      <c r="W62" s="37" t="str">
        <f>IF(S62="",0,S62*1.5)</f>
        <v>0</v>
      </c>
      <c r="X62" s="37" t="str">
        <f>IF(T62="",0,T62*2)</f>
        <v>0</v>
      </c>
      <c r="Y62" s="37" t="str">
        <f>IF(U62="",0,U62*3)</f>
        <v>0</v>
      </c>
      <c r="Z62" s="37" t="str">
        <f>IF(V62="",0,V62*4)</f>
        <v>0</v>
      </c>
      <c r="AA62" s="37" t="str">
        <f>SUM(W62:Z62)</f>
        <v>0</v>
      </c>
      <c r="AB62" s="36" t="str">
        <f>IF(N62="",0,N62*AA62)</f>
        <v>0</v>
      </c>
      <c r="AC62" s="37">
        <v>0</v>
      </c>
      <c r="AD62" s="37">
        <v>0</v>
      </c>
      <c r="AE62" s="37" t="str">
        <f>AB62+AD62</f>
        <v>0</v>
      </c>
      <c r="AF62" s="36">
        <v>350000.0</v>
      </c>
      <c r="AG62" s="36">
        <v>350000.0</v>
      </c>
      <c r="AH62" s="36">
        <v>0</v>
      </c>
      <c r="AI62" s="36">
        <v>0</v>
      </c>
      <c r="AJ62" s="36">
        <v>0</v>
      </c>
      <c r="AK62" s="36" t="str">
        <f>SUM(AH62:AJ62)</f>
        <v>0</v>
      </c>
      <c r="AL62" s="38">
        <v>0</v>
      </c>
      <c r="AM62" s="36" t="str">
        <f>AK62+AL62+AQ62+AR62+AS62+AT62+AU62</f>
        <v>0</v>
      </c>
      <c r="AN62" s="36" t="str">
        <f>AG62+AE62+AF62</f>
        <v>0</v>
      </c>
      <c r="AO62" s="36" t="str">
        <f>AN62-AM62</f>
        <v>0</v>
      </c>
      <c r="AP62" s="36" t="str">
        <f>AO62</f>
        <v>0</v>
      </c>
      <c r="AQ62" s="36">
        <v>0</v>
      </c>
      <c r="AR62" s="36">
        <v>0</v>
      </c>
      <c r="AS62" s="36">
        <v>0</v>
      </c>
      <c r="AT62" s="36">
        <v>0</v>
      </c>
      <c r="AU62" s="36">
        <v>0</v>
      </c>
      <c r="AV62" s="26" t="s">
        <v>987</v>
      </c>
      <c r="AW62" s="23" t="s">
        <v>988</v>
      </c>
      <c r="AX62" s="26" t="s">
        <v>987</v>
      </c>
      <c r="AY62" s="26"/>
    </row>
    <row r="63" spans="1:51">
      <c r="A63" s="31">
        <v>43</v>
      </c>
      <c r="B63" s="7">
        <v>42690</v>
      </c>
      <c r="C63" s="7" t="s">
        <v>986</v>
      </c>
      <c r="D63" s="7" t="s">
        <v>985</v>
      </c>
      <c r="E63" s="31" t="s">
        <v>307</v>
      </c>
      <c r="F63" s="31" t="s">
        <v>4</v>
      </c>
      <c r="G63" s="31" t="s">
        <v>26</v>
      </c>
      <c r="H63" s="31" t="s">
        <v>2</v>
      </c>
      <c r="I63" s="34">
        <v>0.0</v>
      </c>
      <c r="J63" s="35">
        <v>21.0</v>
      </c>
      <c r="K63" s="34">
        <v>168.0</v>
      </c>
      <c r="L63" s="34">
        <v>0</v>
      </c>
      <c r="M63" s="36">
        <v>226190.48</v>
      </c>
      <c r="N63" s="36">
        <v>18000.0</v>
      </c>
      <c r="O63" s="36">
        <v>4750000.0</v>
      </c>
      <c r="P63" s="36">
        <v>0</v>
      </c>
      <c r="Q63" s="36">
        <v>0</v>
      </c>
      <c r="R63" s="36">
        <v>4750000.0</v>
      </c>
      <c r="S63" s="35">
        <v>0</v>
      </c>
      <c r="T63" s="35">
        <v>0</v>
      </c>
      <c r="U63" s="35">
        <v>0</v>
      </c>
      <c r="V63" s="35">
        <v>0</v>
      </c>
      <c r="W63" s="37" t="str">
        <f>IF(S63="",0,S63*1.5)</f>
        <v>0</v>
      </c>
      <c r="X63" s="37" t="str">
        <f>IF(T63="",0,T63*2)</f>
        <v>0</v>
      </c>
      <c r="Y63" s="37" t="str">
        <f>IF(U63="",0,U63*3)</f>
        <v>0</v>
      </c>
      <c r="Z63" s="37" t="str">
        <f>IF(V63="",0,V63*4)</f>
        <v>0</v>
      </c>
      <c r="AA63" s="37" t="str">
        <f>SUM(W63:Z63)</f>
        <v>0</v>
      </c>
      <c r="AB63" s="36" t="str">
        <f>IF(N63="",0,N63*AA63)</f>
        <v>0</v>
      </c>
      <c r="AC63" s="37">
        <v>0</v>
      </c>
      <c r="AD63" s="37">
        <v>0</v>
      </c>
      <c r="AE63" s="37" t="str">
        <f>AB63+AD63</f>
        <v>0</v>
      </c>
      <c r="AF63" s="36">
        <v>0</v>
      </c>
      <c r="AG63" s="36">
        <v>0</v>
      </c>
      <c r="AH63" s="36">
        <v>0</v>
      </c>
      <c r="AI63" s="36">
        <v>0</v>
      </c>
      <c r="AJ63" s="36">
        <v>0</v>
      </c>
      <c r="AK63" s="36" t="str">
        <f>SUM(AH63:AJ63)</f>
        <v>0</v>
      </c>
      <c r="AL63" s="38">
        <v>0</v>
      </c>
      <c r="AM63" s="36" t="str">
        <f>AK63+AL63+AQ63+AR63+AS63+AT63+AU63</f>
        <v>0</v>
      </c>
      <c r="AN63" s="36" t="str">
        <f>AG63+AE63+AF63</f>
        <v>0</v>
      </c>
      <c r="AO63" s="36" t="str">
        <f>AN63-AM63</f>
        <v>0</v>
      </c>
      <c r="AP63" s="36" t="str">
        <f>AO63</f>
        <v>0</v>
      </c>
      <c r="AQ63" s="36">
        <v>0</v>
      </c>
      <c r="AR63" s="36">
        <v>0</v>
      </c>
      <c r="AS63" s="36">
        <v>0</v>
      </c>
      <c r="AT63" s="36">
        <v>0</v>
      </c>
      <c r="AU63" s="36">
        <v>0</v>
      </c>
      <c r="AV63" s="26" t="s">
        <v>983</v>
      </c>
      <c r="AW63" s="23" t="s">
        <v>984</v>
      </c>
      <c r="AX63" s="26" t="s">
        <v>983</v>
      </c>
      <c r="AY63" s="26"/>
    </row>
    <row r="64" spans="1:51">
      <c r="A64" s="31">
        <v>44</v>
      </c>
      <c r="B64" s="7">
        <v>42655</v>
      </c>
      <c r="C64" s="7" t="s">
        <v>982</v>
      </c>
      <c r="D64" s="7" t="s">
        <v>515</v>
      </c>
      <c r="E64" s="31" t="s">
        <v>307</v>
      </c>
      <c r="F64" s="31" t="s">
        <v>4</v>
      </c>
      <c r="G64" s="31" t="s">
        <v>14</v>
      </c>
      <c r="H64" s="31" t="s">
        <v>2</v>
      </c>
      <c r="I64" s="34">
        <v>0.0</v>
      </c>
      <c r="J64" s="35">
        <v>21.0</v>
      </c>
      <c r="K64" s="34">
        <v>168.0</v>
      </c>
      <c r="L64" s="34">
        <v>0</v>
      </c>
      <c r="M64" s="36">
        <v>190476.19</v>
      </c>
      <c r="N64" s="36">
        <v>19000.0</v>
      </c>
      <c r="O64" s="36">
        <v>4000000.0</v>
      </c>
      <c r="P64" s="36">
        <v>300000.0</v>
      </c>
      <c r="Q64" s="36">
        <v>0</v>
      </c>
      <c r="R64" s="36">
        <v>4300000.0</v>
      </c>
      <c r="S64" s="35">
        <v>0</v>
      </c>
      <c r="T64" s="35">
        <v>0</v>
      </c>
      <c r="U64" s="35">
        <v>0</v>
      </c>
      <c r="V64" s="35">
        <v>0</v>
      </c>
      <c r="W64" s="37" t="str">
        <f>IF(S64="",0,S64*1.5)</f>
        <v>0</v>
      </c>
      <c r="X64" s="37" t="str">
        <f>IF(T64="",0,T64*2)</f>
        <v>0</v>
      </c>
      <c r="Y64" s="37" t="str">
        <f>IF(U64="",0,U64*3)</f>
        <v>0</v>
      </c>
      <c r="Z64" s="37" t="str">
        <f>IF(V64="",0,V64*4)</f>
        <v>0</v>
      </c>
      <c r="AA64" s="37" t="str">
        <f>SUM(W64:Z64)</f>
        <v>0</v>
      </c>
      <c r="AB64" s="36" t="str">
        <f>IF(N64="",0,N64*AA64)</f>
        <v>0</v>
      </c>
      <c r="AC64" s="37">
        <v>0</v>
      </c>
      <c r="AD64" s="37">
        <v>0</v>
      </c>
      <c r="AE64" s="37" t="str">
        <f>AB64+AD64</f>
        <v>0</v>
      </c>
      <c r="AF64" s="36">
        <v>0</v>
      </c>
      <c r="AG64" s="36">
        <v>300000.0</v>
      </c>
      <c r="AH64" s="36">
        <v>0</v>
      </c>
      <c r="AI64" s="36">
        <v>0</v>
      </c>
      <c r="AJ64" s="36">
        <v>0</v>
      </c>
      <c r="AK64" s="36" t="str">
        <f>SUM(AH64:AJ64)</f>
        <v>0</v>
      </c>
      <c r="AL64" s="38">
        <v>0</v>
      </c>
      <c r="AM64" s="36" t="str">
        <f>AK64+AL64+AQ64+AR64+AS64+AT64+AU64</f>
        <v>0</v>
      </c>
      <c r="AN64" s="36" t="str">
        <f>AG64+AE64+AF64</f>
        <v>0</v>
      </c>
      <c r="AO64" s="36" t="str">
        <f>AN64-AM64</f>
        <v>0</v>
      </c>
      <c r="AP64" s="36" t="str">
        <f>AO64</f>
        <v>0</v>
      </c>
      <c r="AQ64" s="36">
        <v>0</v>
      </c>
      <c r="AR64" s="36">
        <v>0</v>
      </c>
      <c r="AS64" s="36">
        <v>0</v>
      </c>
      <c r="AT64" s="36">
        <v>0</v>
      </c>
      <c r="AU64" s="36">
        <v>0</v>
      </c>
      <c r="AV64" s="26" t="s">
        <v>980</v>
      </c>
      <c r="AW64" s="23" t="s">
        <v>981</v>
      </c>
      <c r="AX64" s="26" t="s">
        <v>980</v>
      </c>
      <c r="AY64" s="26"/>
    </row>
    <row r="65" spans="1:51">
      <c r="A65" s="31">
        <v>45</v>
      </c>
      <c r="B65" s="7">
        <v>42659</v>
      </c>
      <c r="C65" s="7" t="s">
        <v>979</v>
      </c>
      <c r="D65" s="7" t="s">
        <v>829</v>
      </c>
      <c r="E65" s="31" t="s">
        <v>307</v>
      </c>
      <c r="F65" s="31" t="s">
        <v>4</v>
      </c>
      <c r="G65" s="31" t="s">
        <v>122</v>
      </c>
      <c r="H65" s="31" t="s">
        <v>2</v>
      </c>
      <c r="I65" s="34">
        <v>0.0</v>
      </c>
      <c r="J65" s="35">
        <v>21.0</v>
      </c>
      <c r="K65" s="34">
        <v>168.0</v>
      </c>
      <c r="L65" s="34">
        <v>0</v>
      </c>
      <c r="M65" s="36">
        <v>180000.0</v>
      </c>
      <c r="N65" s="36">
        <v>17000.0</v>
      </c>
      <c r="O65" s="36">
        <v>3780000.0</v>
      </c>
      <c r="P65" s="36">
        <v>0</v>
      </c>
      <c r="Q65" s="36">
        <v>0</v>
      </c>
      <c r="R65" s="36">
        <v>3780000.0</v>
      </c>
      <c r="S65" s="35">
        <v>0</v>
      </c>
      <c r="T65" s="35">
        <v>0</v>
      </c>
      <c r="U65" s="35">
        <v>0</v>
      </c>
      <c r="V65" s="35">
        <v>0</v>
      </c>
      <c r="W65" s="37" t="str">
        <f>IF(S65="",0,S65*1.5)</f>
        <v>0</v>
      </c>
      <c r="X65" s="37" t="str">
        <f>IF(T65="",0,T65*2)</f>
        <v>0</v>
      </c>
      <c r="Y65" s="37" t="str">
        <f>IF(U65="",0,U65*3)</f>
        <v>0</v>
      </c>
      <c r="Z65" s="37" t="str">
        <f>IF(V65="",0,V65*4)</f>
        <v>0</v>
      </c>
      <c r="AA65" s="37" t="str">
        <f>SUM(W65:Z65)</f>
        <v>0</v>
      </c>
      <c r="AB65" s="36" t="str">
        <f>IF(N65="",0,N65*AA65)</f>
        <v>0</v>
      </c>
      <c r="AC65" s="37">
        <v>0</v>
      </c>
      <c r="AD65" s="37">
        <v>0</v>
      </c>
      <c r="AE65" s="37" t="str">
        <f>AB65+AD65</f>
        <v>0</v>
      </c>
      <c r="AF65" s="36">
        <v>0</v>
      </c>
      <c r="AG65" s="36">
        <v>0</v>
      </c>
      <c r="AH65" s="36">
        <v>0</v>
      </c>
      <c r="AI65" s="36">
        <v>0</v>
      </c>
      <c r="AJ65" s="36">
        <v>0</v>
      </c>
      <c r="AK65" s="36" t="str">
        <f>SUM(AH65:AJ65)</f>
        <v>0</v>
      </c>
      <c r="AL65" s="38">
        <v>0</v>
      </c>
      <c r="AM65" s="36" t="str">
        <f>AK65+AL65+AQ65+AR65+AS65+AT65+AU65</f>
        <v>0</v>
      </c>
      <c r="AN65" s="36" t="str">
        <f>AG65+AE65+AF65</f>
        <v>0</v>
      </c>
      <c r="AO65" s="36" t="str">
        <f>AN65-AM65</f>
        <v>0</v>
      </c>
      <c r="AP65" s="36" t="str">
        <f>AO65</f>
        <v>0</v>
      </c>
      <c r="AQ65" s="36">
        <v>0</v>
      </c>
      <c r="AR65" s="36">
        <v>0</v>
      </c>
      <c r="AS65" s="36">
        <v>0</v>
      </c>
      <c r="AT65" s="36">
        <v>0</v>
      </c>
      <c r="AU65" s="36">
        <v>0</v>
      </c>
      <c r="AV65" s="26" t="s">
        <v>977</v>
      </c>
      <c r="AW65" s="23" t="s">
        <v>978</v>
      </c>
      <c r="AX65" s="26" t="s">
        <v>977</v>
      </c>
      <c r="AY65" s="26"/>
    </row>
    <row r="66" spans="1:51">
      <c r="A66" s="31">
        <v>46</v>
      </c>
      <c r="B66" s="7">
        <v>42658</v>
      </c>
      <c r="C66" s="7" t="s">
        <v>976</v>
      </c>
      <c r="D66" s="7" t="s">
        <v>829</v>
      </c>
      <c r="E66" s="31" t="s">
        <v>307</v>
      </c>
      <c r="F66" s="31" t="s">
        <v>4</v>
      </c>
      <c r="G66" s="31" t="s">
        <v>122</v>
      </c>
      <c r="H66" s="31" t="s">
        <v>2</v>
      </c>
      <c r="I66" s="34">
        <v>0.0</v>
      </c>
      <c r="J66" s="35">
        <v>21.0</v>
      </c>
      <c r="K66" s="34">
        <v>168.0</v>
      </c>
      <c r="L66" s="34">
        <v>0</v>
      </c>
      <c r="M66" s="36">
        <v>180000.0</v>
      </c>
      <c r="N66" s="36">
        <v>17000.0</v>
      </c>
      <c r="O66" s="36">
        <v>3780000.0</v>
      </c>
      <c r="P66" s="36">
        <v>0</v>
      </c>
      <c r="Q66" s="36">
        <v>0</v>
      </c>
      <c r="R66" s="36">
        <v>3780000.0</v>
      </c>
      <c r="S66" s="35">
        <v>0</v>
      </c>
      <c r="T66" s="35">
        <v>0</v>
      </c>
      <c r="U66" s="35">
        <v>0</v>
      </c>
      <c r="V66" s="35">
        <v>0</v>
      </c>
      <c r="W66" s="37" t="str">
        <f>IF(S66="",0,S66*1.5)</f>
        <v>0</v>
      </c>
      <c r="X66" s="37" t="str">
        <f>IF(T66="",0,T66*2)</f>
        <v>0</v>
      </c>
      <c r="Y66" s="37" t="str">
        <f>IF(U66="",0,U66*3)</f>
        <v>0</v>
      </c>
      <c r="Z66" s="37" t="str">
        <f>IF(V66="",0,V66*4)</f>
        <v>0</v>
      </c>
      <c r="AA66" s="37" t="str">
        <f>SUM(W66:Z66)</f>
        <v>0</v>
      </c>
      <c r="AB66" s="36" t="str">
        <f>IF(N66="",0,N66*AA66)</f>
        <v>0</v>
      </c>
      <c r="AC66" s="37">
        <v>0</v>
      </c>
      <c r="AD66" s="37">
        <v>0</v>
      </c>
      <c r="AE66" s="37" t="str">
        <f>AB66+AD66</f>
        <v>0</v>
      </c>
      <c r="AF66" s="36">
        <v>0</v>
      </c>
      <c r="AG66" s="36">
        <v>0</v>
      </c>
      <c r="AH66" s="36">
        <v>0</v>
      </c>
      <c r="AI66" s="36">
        <v>0</v>
      </c>
      <c r="AJ66" s="36">
        <v>0</v>
      </c>
      <c r="AK66" s="36" t="str">
        <f>SUM(AH66:AJ66)</f>
        <v>0</v>
      </c>
      <c r="AL66" s="38">
        <v>0</v>
      </c>
      <c r="AM66" s="36" t="str">
        <f>AK66+AL66+AQ66+AR66+AS66+AT66+AU66</f>
        <v>0</v>
      </c>
      <c r="AN66" s="36" t="str">
        <f>AG66+AE66+AF66</f>
        <v>0</v>
      </c>
      <c r="AO66" s="36" t="str">
        <f>AN66-AM66</f>
        <v>0</v>
      </c>
      <c r="AP66" s="36" t="str">
        <f>AO66</f>
        <v>0</v>
      </c>
      <c r="AQ66" s="36">
        <v>0</v>
      </c>
      <c r="AR66" s="36">
        <v>0</v>
      </c>
      <c r="AS66" s="36">
        <v>0</v>
      </c>
      <c r="AT66" s="36">
        <v>0</v>
      </c>
      <c r="AU66" s="36">
        <v>0</v>
      </c>
      <c r="AV66" s="26" t="s">
        <v>974</v>
      </c>
      <c r="AW66" s="23" t="s">
        <v>975</v>
      </c>
      <c r="AX66" s="26" t="s">
        <v>974</v>
      </c>
      <c r="AY66" s="26"/>
    </row>
    <row r="67" spans="1:51" customHeight="1" ht="22">
      <c r="A67" s="32"/>
      <c r="B67" s="8"/>
      <c r="C67" s="10" t="s">
        <v>275</v>
      </c>
      <c r="D67" s="10"/>
      <c r="E67" s="32"/>
      <c r="F67" s="32"/>
      <c r="G67" s="32"/>
      <c r="H67" s="32"/>
      <c r="I67" s="17"/>
      <c r="J67" s="13" t="str">
        <f>SUM(J61:J66)</f>
        <v>0</v>
      </c>
      <c r="K67" s="17" t="str">
        <f>SUM(K61:K66)</f>
        <v>0</v>
      </c>
      <c r="L67" s="17" t="str">
        <f>SUM(L61:L66)</f>
        <v>0</v>
      </c>
      <c r="M67" s="19" t="str">
        <f>SUM(M61:M66)</f>
        <v>0</v>
      </c>
      <c r="N67" s="19" t="str">
        <f>SUM(N61:N66)</f>
        <v>0</v>
      </c>
      <c r="O67" s="19" t="str">
        <f>SUM(O61:O66)</f>
        <v>0</v>
      </c>
      <c r="P67" s="19" t="str">
        <f>SUM(P61:P66)</f>
        <v>0</v>
      </c>
      <c r="Q67" s="19" t="str">
        <f>SUM(Q61:Q66)</f>
        <v>0</v>
      </c>
      <c r="R67" s="19" t="str">
        <f>SUM(R61:R66)</f>
        <v>0</v>
      </c>
      <c r="S67" s="13" t="str">
        <f>SUM(S61:S66)</f>
        <v>0</v>
      </c>
      <c r="T67" s="13" t="str">
        <f>SUM(T61:T66)</f>
        <v>0</v>
      </c>
      <c r="U67" s="13" t="str">
        <f>SUM(U61:U66)</f>
        <v>0</v>
      </c>
      <c r="V67" s="13" t="str">
        <f>SUM(V61:V66)</f>
        <v>0</v>
      </c>
      <c r="W67" s="15" t="str">
        <f>SUM(W61:W66)</f>
        <v>0</v>
      </c>
      <c r="X67" s="15" t="str">
        <f>SUM(X61:X66)</f>
        <v>0</v>
      </c>
      <c r="Y67" s="15" t="str">
        <f>SUM(Y61:Y66)</f>
        <v>0</v>
      </c>
      <c r="Z67" s="15" t="str">
        <f>SUM(Z61:Z66)</f>
        <v>0</v>
      </c>
      <c r="AA67" s="15" t="str">
        <f>SUM(AA61:AA66)</f>
        <v>0</v>
      </c>
      <c r="AB67" s="19" t="str">
        <f>SUM(AB61:AB66)</f>
        <v>0</v>
      </c>
      <c r="AC67" s="15" t="str">
        <f>SUM(AC61:AC66)</f>
        <v>0</v>
      </c>
      <c r="AD67" s="15" t="str">
        <f>SUM(AD61:AD66)</f>
        <v>0</v>
      </c>
      <c r="AE67" s="15" t="str">
        <f>SUM(AE61:AE66)</f>
        <v>0</v>
      </c>
      <c r="AF67" s="19" t="str">
        <f>SUM(AF61:AF66)</f>
        <v>0</v>
      </c>
      <c r="AG67" s="19" t="str">
        <f>SUM(AG61:AG66)</f>
        <v>0</v>
      </c>
      <c r="AH67" s="19" t="str">
        <f>SUM(AH61:AH66)</f>
        <v>0</v>
      </c>
      <c r="AI67" s="19" t="str">
        <f>SUM(AI61:AI66)</f>
        <v>0</v>
      </c>
      <c r="AJ67" s="19" t="str">
        <f>SUM(AJ61:AJ66)</f>
        <v>0</v>
      </c>
      <c r="AK67" s="19" t="str">
        <f>SUM(AK61:AK66)</f>
        <v>0</v>
      </c>
      <c r="AL67" s="21" t="str">
        <f>SUM(AL61:AL66)</f>
        <v>0</v>
      </c>
      <c r="AM67" s="19" t="str">
        <f>SUM(AM61:AM66)</f>
        <v>0</v>
      </c>
      <c r="AN67" s="19" t="str">
        <f>SUM(AN61:AN66)</f>
        <v>0</v>
      </c>
      <c r="AO67" s="19" t="str">
        <f>SUM(AO61:AO66)</f>
        <v>0</v>
      </c>
      <c r="AP67" s="19" t="str">
        <f>SUM(AP61:AP66)</f>
        <v>0</v>
      </c>
      <c r="AQ67" s="19" t="str">
        <f>SUM(AQ61:AQ66)</f>
        <v>0</v>
      </c>
      <c r="AR67" s="19" t="str">
        <f>SUM(AR61:AR66)</f>
        <v>0</v>
      </c>
      <c r="AS67" s="19" t="str">
        <f>SUM(AS61:AS66)</f>
        <v>0</v>
      </c>
      <c r="AT67" s="19" t="str">
        <f>SUM(AT61:AT66)</f>
        <v>0</v>
      </c>
      <c r="AU67" s="19" t="str">
        <f>SUM(AU61:AU66)</f>
        <v>0</v>
      </c>
      <c r="AV67" s="27"/>
      <c r="AW67" s="24"/>
      <c r="AX67" s="27"/>
      <c r="AY67" s="27"/>
    </row>
    <row r="68" spans="1:51" customHeight="1" ht="20">
      <c r="A68" s="33"/>
      <c r="B68" s="9"/>
      <c r="C68" s="11" t="s">
        <v>279</v>
      </c>
      <c r="D68" s="11"/>
      <c r="E68" s="33"/>
      <c r="F68" s="33"/>
      <c r="G68" s="33"/>
      <c r="H68" s="33"/>
      <c r="I68" s="18"/>
      <c r="J68" s="14"/>
      <c r="K68" s="18"/>
      <c r="L68" s="18"/>
      <c r="M68" s="20"/>
      <c r="N68" s="20"/>
      <c r="O68" s="20"/>
      <c r="P68" s="20"/>
      <c r="Q68" s="20"/>
      <c r="R68" s="20"/>
      <c r="S68" s="14"/>
      <c r="T68" s="14"/>
      <c r="U68" s="14"/>
      <c r="V68" s="14"/>
      <c r="W68" s="16"/>
      <c r="X68" s="16"/>
      <c r="Y68" s="16"/>
      <c r="Z68" s="16"/>
      <c r="AA68" s="16"/>
      <c r="AB68" s="20"/>
      <c r="AC68" s="16"/>
      <c r="AD68" s="16"/>
      <c r="AE68" s="16"/>
      <c r="AF68" s="20"/>
      <c r="AG68" s="20"/>
      <c r="AH68" s="20"/>
      <c r="AI68" s="20"/>
      <c r="AJ68" s="20"/>
      <c r="AK68" s="20"/>
      <c r="AL68" s="22"/>
      <c r="AM68" s="20"/>
      <c r="AN68" s="20"/>
      <c r="AO68" s="20"/>
      <c r="AP68" s="20"/>
      <c r="AQ68" s="20"/>
      <c r="AR68" s="20"/>
      <c r="AS68" s="20"/>
      <c r="AT68" s="20"/>
      <c r="AU68" s="20"/>
      <c r="AV68" s="28"/>
      <c r="AW68" s="25"/>
      <c r="AX68" s="28"/>
      <c r="AY68" s="28"/>
    </row>
    <row r="69" spans="1:51">
      <c r="A69" s="31">
        <v>47</v>
      </c>
      <c r="B69" s="7">
        <v>42935</v>
      </c>
      <c r="C69" s="7" t="s">
        <v>973</v>
      </c>
      <c r="D69" s="7" t="s">
        <v>960</v>
      </c>
      <c r="E69" s="31" t="s">
        <v>307</v>
      </c>
      <c r="F69" s="31" t="s">
        <v>4</v>
      </c>
      <c r="G69" s="31" t="s">
        <v>70</v>
      </c>
      <c r="H69" s="31" t="s">
        <v>2</v>
      </c>
      <c r="I69" s="34">
        <v>0.0</v>
      </c>
      <c r="J69" s="35">
        <v>21.0</v>
      </c>
      <c r="K69" s="34">
        <v>168.0</v>
      </c>
      <c r="L69" s="34">
        <v>0</v>
      </c>
      <c r="M69" s="36">
        <v>261904.76</v>
      </c>
      <c r="N69" s="36">
        <v>19000.0</v>
      </c>
      <c r="O69" s="36">
        <v>5500000.0</v>
      </c>
      <c r="P69" s="36">
        <v>0</v>
      </c>
      <c r="Q69" s="36">
        <v>300000.0</v>
      </c>
      <c r="R69" s="36">
        <v>5800000.0</v>
      </c>
      <c r="S69" s="35">
        <v>0</v>
      </c>
      <c r="T69" s="35">
        <v>0</v>
      </c>
      <c r="U69" s="35">
        <v>0</v>
      </c>
      <c r="V69" s="35">
        <v>0</v>
      </c>
      <c r="W69" s="37" t="str">
        <f>IF(S69="",0,S69*1.5)</f>
        <v>0</v>
      </c>
      <c r="X69" s="37" t="str">
        <f>IF(T69="",0,T69*2)</f>
        <v>0</v>
      </c>
      <c r="Y69" s="37" t="str">
        <f>IF(U69="",0,U69*3)</f>
        <v>0</v>
      </c>
      <c r="Z69" s="37" t="str">
        <f>IF(V69="",0,V69*4)</f>
        <v>0</v>
      </c>
      <c r="AA69" s="37" t="str">
        <f>SUM(W69:Z69)</f>
        <v>0</v>
      </c>
      <c r="AB69" s="36" t="str">
        <f>IF(N69="",0,N69*AA69)</f>
        <v>0</v>
      </c>
      <c r="AC69" s="37">
        <v>0</v>
      </c>
      <c r="AD69" s="37">
        <v>0</v>
      </c>
      <c r="AE69" s="37" t="str">
        <f>AB69+AD69</f>
        <v>0</v>
      </c>
      <c r="AF69" s="36">
        <v>1120000.0</v>
      </c>
      <c r="AG69" s="36">
        <v>1420000.0</v>
      </c>
      <c r="AH69" s="36">
        <v>0</v>
      </c>
      <c r="AI69" s="36">
        <v>0</v>
      </c>
      <c r="AJ69" s="36">
        <v>0</v>
      </c>
      <c r="AK69" s="36" t="str">
        <f>SUM(AH69:AJ69)</f>
        <v>0</v>
      </c>
      <c r="AL69" s="38">
        <v>0</v>
      </c>
      <c r="AM69" s="36" t="str">
        <f>AK69+AL69+AQ69+AR69+AS69+AT69+AU69</f>
        <v>0</v>
      </c>
      <c r="AN69" s="36" t="str">
        <f>AG69+AE69+AF69</f>
        <v>0</v>
      </c>
      <c r="AO69" s="36" t="str">
        <f>AN69-AM69</f>
        <v>0</v>
      </c>
      <c r="AP69" s="36" t="str">
        <f>AO69</f>
        <v>0</v>
      </c>
      <c r="AQ69" s="36">
        <v>0</v>
      </c>
      <c r="AR69" s="36">
        <v>0</v>
      </c>
      <c r="AS69" s="36">
        <v>0</v>
      </c>
      <c r="AT69" s="36">
        <v>0</v>
      </c>
      <c r="AU69" s="36">
        <v>0</v>
      </c>
      <c r="AV69" s="26" t="s">
        <v>972</v>
      </c>
      <c r="AW69" s="23"/>
      <c r="AX69" s="26" t="s">
        <v>972</v>
      </c>
      <c r="AY69" s="26"/>
    </row>
    <row r="70" spans="1:51">
      <c r="A70" s="31">
        <v>48</v>
      </c>
      <c r="B70" s="7">
        <v>42936</v>
      </c>
      <c r="C70" s="7" t="s">
        <v>971</v>
      </c>
      <c r="D70" s="7" t="s">
        <v>869</v>
      </c>
      <c r="E70" s="31" t="s">
        <v>307</v>
      </c>
      <c r="F70" s="31" t="s">
        <v>4</v>
      </c>
      <c r="G70" s="31" t="s">
        <v>122</v>
      </c>
      <c r="H70" s="31" t="s">
        <v>2</v>
      </c>
      <c r="I70" s="34">
        <v>0.0</v>
      </c>
      <c r="J70" s="35">
        <v>21.0</v>
      </c>
      <c r="K70" s="34">
        <v>168.0</v>
      </c>
      <c r="L70" s="34">
        <v>0</v>
      </c>
      <c r="M70" s="36">
        <v>161904.76</v>
      </c>
      <c r="N70" s="36">
        <v>14000.0</v>
      </c>
      <c r="O70" s="36">
        <v>3400000.0</v>
      </c>
      <c r="P70" s="36">
        <v>0</v>
      </c>
      <c r="Q70" s="36">
        <v>0</v>
      </c>
      <c r="R70" s="36">
        <v>3400000.0</v>
      </c>
      <c r="S70" s="35">
        <v>0</v>
      </c>
      <c r="T70" s="35">
        <v>0</v>
      </c>
      <c r="U70" s="35">
        <v>0</v>
      </c>
      <c r="V70" s="35">
        <v>0</v>
      </c>
      <c r="W70" s="37" t="str">
        <f>IF(S70="",0,S70*1.5)</f>
        <v>0</v>
      </c>
      <c r="X70" s="37" t="str">
        <f>IF(T70="",0,T70*2)</f>
        <v>0</v>
      </c>
      <c r="Y70" s="37" t="str">
        <f>IF(U70="",0,U70*3)</f>
        <v>0</v>
      </c>
      <c r="Z70" s="37" t="str">
        <f>IF(V70="",0,V70*4)</f>
        <v>0</v>
      </c>
      <c r="AA70" s="37" t="str">
        <f>SUM(W70:Z70)</f>
        <v>0</v>
      </c>
      <c r="AB70" s="36" t="str">
        <f>IF(N70="",0,N70*AA70)</f>
        <v>0</v>
      </c>
      <c r="AC70" s="37">
        <v>0</v>
      </c>
      <c r="AD70" s="37">
        <v>0</v>
      </c>
      <c r="AE70" s="37" t="str">
        <f>AB70+AD70</f>
        <v>0</v>
      </c>
      <c r="AF70" s="36">
        <v>0</v>
      </c>
      <c r="AG70" s="36">
        <v>0</v>
      </c>
      <c r="AH70" s="36">
        <v>0</v>
      </c>
      <c r="AI70" s="36">
        <v>0</v>
      </c>
      <c r="AJ70" s="36">
        <v>0</v>
      </c>
      <c r="AK70" s="36" t="str">
        <f>SUM(AH70:AJ70)</f>
        <v>0</v>
      </c>
      <c r="AL70" s="38">
        <v>0</v>
      </c>
      <c r="AM70" s="36" t="str">
        <f>AK70+AL70+AQ70+AR70+AS70+AT70+AU70</f>
        <v>0</v>
      </c>
      <c r="AN70" s="36" t="str">
        <f>AG70+AE70+AF70</f>
        <v>0</v>
      </c>
      <c r="AO70" s="36" t="str">
        <f>AN70-AM70</f>
        <v>0</v>
      </c>
      <c r="AP70" s="36" t="str">
        <f>AO70</f>
        <v>0</v>
      </c>
      <c r="AQ70" s="36">
        <v>0</v>
      </c>
      <c r="AR70" s="36">
        <v>0</v>
      </c>
      <c r="AS70" s="36">
        <v>0</v>
      </c>
      <c r="AT70" s="36">
        <v>0</v>
      </c>
      <c r="AU70" s="36">
        <v>0</v>
      </c>
      <c r="AV70" s="26" t="s">
        <v>969</v>
      </c>
      <c r="AW70" s="23" t="s">
        <v>970</v>
      </c>
      <c r="AX70" s="26" t="s">
        <v>969</v>
      </c>
      <c r="AY70" s="26"/>
    </row>
    <row r="71" spans="1:51">
      <c r="A71" s="31">
        <v>49</v>
      </c>
      <c r="B71" s="7">
        <v>42937</v>
      </c>
      <c r="C71" s="7" t="s">
        <v>968</v>
      </c>
      <c r="D71" s="7" t="s">
        <v>960</v>
      </c>
      <c r="E71" s="31" t="s">
        <v>307</v>
      </c>
      <c r="F71" s="31" t="s">
        <v>4</v>
      </c>
      <c r="G71" s="31" t="s">
        <v>70</v>
      </c>
      <c r="H71" s="31" t="s">
        <v>2</v>
      </c>
      <c r="I71" s="34">
        <v>0.0</v>
      </c>
      <c r="J71" s="35">
        <v>21.0</v>
      </c>
      <c r="K71" s="34">
        <v>168.0</v>
      </c>
      <c r="L71" s="34">
        <v>0</v>
      </c>
      <c r="M71" s="36">
        <v>261904.76</v>
      </c>
      <c r="N71" s="36">
        <v>20000.0</v>
      </c>
      <c r="O71" s="36">
        <v>5500000.0</v>
      </c>
      <c r="P71" s="36">
        <v>0</v>
      </c>
      <c r="Q71" s="36">
        <v>300000.0</v>
      </c>
      <c r="R71" s="36">
        <v>5800000.0</v>
      </c>
      <c r="S71" s="35">
        <v>0</v>
      </c>
      <c r="T71" s="35">
        <v>0</v>
      </c>
      <c r="U71" s="35">
        <v>0</v>
      </c>
      <c r="V71" s="35">
        <v>0</v>
      </c>
      <c r="W71" s="37" t="str">
        <f>IF(S71="",0,S71*1.5)</f>
        <v>0</v>
      </c>
      <c r="X71" s="37" t="str">
        <f>IF(T71="",0,T71*2)</f>
        <v>0</v>
      </c>
      <c r="Y71" s="37" t="str">
        <f>IF(U71="",0,U71*3)</f>
        <v>0</v>
      </c>
      <c r="Z71" s="37" t="str">
        <f>IF(V71="",0,V71*4)</f>
        <v>0</v>
      </c>
      <c r="AA71" s="37" t="str">
        <f>SUM(W71:Z71)</f>
        <v>0</v>
      </c>
      <c r="AB71" s="36" t="str">
        <f>IF(N71="",0,N71*AA71)</f>
        <v>0</v>
      </c>
      <c r="AC71" s="37">
        <v>0</v>
      </c>
      <c r="AD71" s="37">
        <v>0</v>
      </c>
      <c r="AE71" s="37" t="str">
        <f>AB71+AD71</f>
        <v>0</v>
      </c>
      <c r="AF71" s="36">
        <v>1260000.0</v>
      </c>
      <c r="AG71" s="36">
        <v>1560000.0</v>
      </c>
      <c r="AH71" s="36">
        <v>0</v>
      </c>
      <c r="AI71" s="36">
        <v>0</v>
      </c>
      <c r="AJ71" s="36">
        <v>0</v>
      </c>
      <c r="AK71" s="36" t="str">
        <f>SUM(AH71:AJ71)</f>
        <v>0</v>
      </c>
      <c r="AL71" s="38">
        <v>0</v>
      </c>
      <c r="AM71" s="36" t="str">
        <f>AK71+AL71+AQ71+AR71+AS71+AT71+AU71</f>
        <v>0</v>
      </c>
      <c r="AN71" s="36" t="str">
        <f>AG71+AE71+AF71</f>
        <v>0</v>
      </c>
      <c r="AO71" s="36" t="str">
        <f>AN71-AM71</f>
        <v>0</v>
      </c>
      <c r="AP71" s="36" t="str">
        <f>AO71</f>
        <v>0</v>
      </c>
      <c r="AQ71" s="36">
        <v>0</v>
      </c>
      <c r="AR71" s="36">
        <v>0</v>
      </c>
      <c r="AS71" s="36">
        <v>0</v>
      </c>
      <c r="AT71" s="36">
        <v>0</v>
      </c>
      <c r="AU71" s="36">
        <v>0</v>
      </c>
      <c r="AV71" s="26" t="s">
        <v>966</v>
      </c>
      <c r="AW71" s="23" t="s">
        <v>967</v>
      </c>
      <c r="AX71" s="26" t="s">
        <v>966</v>
      </c>
      <c r="AY71" s="26"/>
    </row>
    <row r="72" spans="1:51">
      <c r="A72" s="31">
        <v>50</v>
      </c>
      <c r="B72" s="7">
        <v>42939</v>
      </c>
      <c r="C72" s="7" t="s">
        <v>965</v>
      </c>
      <c r="D72" s="7" t="s">
        <v>964</v>
      </c>
      <c r="E72" s="31" t="s">
        <v>307</v>
      </c>
      <c r="F72" s="31" t="s">
        <v>4</v>
      </c>
      <c r="G72" s="31" t="s">
        <v>70</v>
      </c>
      <c r="H72" s="31" t="s">
        <v>2</v>
      </c>
      <c r="I72" s="34">
        <v>0.0</v>
      </c>
      <c r="J72" s="35">
        <v>21.0</v>
      </c>
      <c r="K72" s="34">
        <v>168.0</v>
      </c>
      <c r="L72" s="34">
        <v>0</v>
      </c>
      <c r="M72" s="36">
        <v>166666.67</v>
      </c>
      <c r="N72" s="36">
        <v>20833.33</v>
      </c>
      <c r="O72" s="36">
        <v>3500000.0</v>
      </c>
      <c r="P72" s="36">
        <v>0</v>
      </c>
      <c r="Q72" s="36">
        <v>0</v>
      </c>
      <c r="R72" s="36">
        <v>3500000.0</v>
      </c>
      <c r="S72" s="35">
        <v>0</v>
      </c>
      <c r="T72" s="35">
        <v>0</v>
      </c>
      <c r="U72" s="35">
        <v>0</v>
      </c>
      <c r="V72" s="35">
        <v>0</v>
      </c>
      <c r="W72" s="37" t="str">
        <f>IF(S72="",0,S72*1.5)</f>
        <v>0</v>
      </c>
      <c r="X72" s="37" t="str">
        <f>IF(T72="",0,T72*2)</f>
        <v>0</v>
      </c>
      <c r="Y72" s="37" t="str">
        <f>IF(U72="",0,U72*3)</f>
        <v>0</v>
      </c>
      <c r="Z72" s="37" t="str">
        <f>IF(V72="",0,V72*4)</f>
        <v>0</v>
      </c>
      <c r="AA72" s="37" t="str">
        <f>SUM(W72:Z72)</f>
        <v>0</v>
      </c>
      <c r="AB72" s="36" t="str">
        <f>IF(N72="",0,N72*AA72)</f>
        <v>0</v>
      </c>
      <c r="AC72" s="37">
        <v>0</v>
      </c>
      <c r="AD72" s="37">
        <v>0</v>
      </c>
      <c r="AE72" s="37" t="str">
        <f>AB72+AD72</f>
        <v>0</v>
      </c>
      <c r="AF72" s="36">
        <v>0</v>
      </c>
      <c r="AG72" s="36">
        <v>0</v>
      </c>
      <c r="AH72" s="36">
        <v>0</v>
      </c>
      <c r="AI72" s="36">
        <v>0</v>
      </c>
      <c r="AJ72" s="36">
        <v>0</v>
      </c>
      <c r="AK72" s="36" t="str">
        <f>SUM(AH72:AJ72)</f>
        <v>0</v>
      </c>
      <c r="AL72" s="38">
        <v>0</v>
      </c>
      <c r="AM72" s="36" t="str">
        <f>AK72+AL72+AQ72+AR72+AS72+AT72+AU72</f>
        <v>0</v>
      </c>
      <c r="AN72" s="36" t="str">
        <f>AG72+AE72+AF72</f>
        <v>0</v>
      </c>
      <c r="AO72" s="36" t="str">
        <f>AN72-AM72</f>
        <v>0</v>
      </c>
      <c r="AP72" s="36" t="str">
        <f>AO72</f>
        <v>0</v>
      </c>
      <c r="AQ72" s="36">
        <v>0</v>
      </c>
      <c r="AR72" s="36">
        <v>0</v>
      </c>
      <c r="AS72" s="36">
        <v>0</v>
      </c>
      <c r="AT72" s="36">
        <v>0</v>
      </c>
      <c r="AU72" s="36">
        <v>0</v>
      </c>
      <c r="AV72" s="26" t="s">
        <v>962</v>
      </c>
      <c r="AW72" s="23" t="s">
        <v>963</v>
      </c>
      <c r="AX72" s="26" t="s">
        <v>962</v>
      </c>
      <c r="AY72" s="26"/>
    </row>
    <row r="73" spans="1:51" customHeight="1" ht="22">
      <c r="A73" s="32"/>
      <c r="B73" s="8"/>
      <c r="C73" s="10" t="s">
        <v>275</v>
      </c>
      <c r="D73" s="10"/>
      <c r="E73" s="32"/>
      <c r="F73" s="32"/>
      <c r="G73" s="32"/>
      <c r="H73" s="32"/>
      <c r="I73" s="17"/>
      <c r="J73" s="13" t="str">
        <f>SUM(J69:J72)</f>
        <v>0</v>
      </c>
      <c r="K73" s="17" t="str">
        <f>SUM(K69:K72)</f>
        <v>0</v>
      </c>
      <c r="L73" s="17" t="str">
        <f>SUM(L69:L72)</f>
        <v>0</v>
      </c>
      <c r="M73" s="19" t="str">
        <f>SUM(M69:M72)</f>
        <v>0</v>
      </c>
      <c r="N73" s="19" t="str">
        <f>SUM(N69:N72)</f>
        <v>0</v>
      </c>
      <c r="O73" s="19" t="str">
        <f>SUM(O69:O72)</f>
        <v>0</v>
      </c>
      <c r="P73" s="19" t="str">
        <f>SUM(P69:P72)</f>
        <v>0</v>
      </c>
      <c r="Q73" s="19" t="str">
        <f>SUM(Q69:Q72)</f>
        <v>0</v>
      </c>
      <c r="R73" s="19" t="str">
        <f>SUM(R69:R72)</f>
        <v>0</v>
      </c>
      <c r="S73" s="13" t="str">
        <f>SUM(S69:S72)</f>
        <v>0</v>
      </c>
      <c r="T73" s="13" t="str">
        <f>SUM(T69:T72)</f>
        <v>0</v>
      </c>
      <c r="U73" s="13" t="str">
        <f>SUM(U69:U72)</f>
        <v>0</v>
      </c>
      <c r="V73" s="13" t="str">
        <f>SUM(V69:V72)</f>
        <v>0</v>
      </c>
      <c r="W73" s="15" t="str">
        <f>SUM(W69:W72)</f>
        <v>0</v>
      </c>
      <c r="X73" s="15" t="str">
        <f>SUM(X69:X72)</f>
        <v>0</v>
      </c>
      <c r="Y73" s="15" t="str">
        <f>SUM(Y69:Y72)</f>
        <v>0</v>
      </c>
      <c r="Z73" s="15" t="str">
        <f>SUM(Z69:Z72)</f>
        <v>0</v>
      </c>
      <c r="AA73" s="15" t="str">
        <f>SUM(AA69:AA72)</f>
        <v>0</v>
      </c>
      <c r="AB73" s="19" t="str">
        <f>SUM(AB69:AB72)</f>
        <v>0</v>
      </c>
      <c r="AC73" s="15" t="str">
        <f>SUM(AC69:AC72)</f>
        <v>0</v>
      </c>
      <c r="AD73" s="15" t="str">
        <f>SUM(AD69:AD72)</f>
        <v>0</v>
      </c>
      <c r="AE73" s="15" t="str">
        <f>SUM(AE69:AE72)</f>
        <v>0</v>
      </c>
      <c r="AF73" s="19" t="str">
        <f>SUM(AF69:AF72)</f>
        <v>0</v>
      </c>
      <c r="AG73" s="19" t="str">
        <f>SUM(AG69:AG72)</f>
        <v>0</v>
      </c>
      <c r="AH73" s="19" t="str">
        <f>SUM(AH69:AH72)</f>
        <v>0</v>
      </c>
      <c r="AI73" s="19" t="str">
        <f>SUM(AI69:AI72)</f>
        <v>0</v>
      </c>
      <c r="AJ73" s="19" t="str">
        <f>SUM(AJ69:AJ72)</f>
        <v>0</v>
      </c>
      <c r="AK73" s="19" t="str">
        <f>SUM(AK69:AK72)</f>
        <v>0</v>
      </c>
      <c r="AL73" s="21" t="str">
        <f>SUM(AL69:AL72)</f>
        <v>0</v>
      </c>
      <c r="AM73" s="19" t="str">
        <f>SUM(AM69:AM72)</f>
        <v>0</v>
      </c>
      <c r="AN73" s="19" t="str">
        <f>SUM(AN69:AN72)</f>
        <v>0</v>
      </c>
      <c r="AO73" s="19" t="str">
        <f>SUM(AO69:AO72)</f>
        <v>0</v>
      </c>
      <c r="AP73" s="19" t="str">
        <f>SUM(AP69:AP72)</f>
        <v>0</v>
      </c>
      <c r="AQ73" s="19" t="str">
        <f>SUM(AQ69:AQ72)</f>
        <v>0</v>
      </c>
      <c r="AR73" s="19" t="str">
        <f>SUM(AR69:AR72)</f>
        <v>0</v>
      </c>
      <c r="AS73" s="19" t="str">
        <f>SUM(AS69:AS72)</f>
        <v>0</v>
      </c>
      <c r="AT73" s="19" t="str">
        <f>SUM(AT69:AT72)</f>
        <v>0</v>
      </c>
      <c r="AU73" s="19" t="str">
        <f>SUM(AU69:AU72)</f>
        <v>0</v>
      </c>
      <c r="AV73" s="27"/>
      <c r="AW73" s="24"/>
      <c r="AX73" s="27"/>
      <c r="AY73" s="27"/>
    </row>
    <row r="74" spans="1:51" customHeight="1" ht="20">
      <c r="A74" s="33"/>
      <c r="B74" s="9"/>
      <c r="C74" s="11" t="s">
        <v>1136</v>
      </c>
      <c r="D74" s="11"/>
      <c r="E74" s="33"/>
      <c r="F74" s="33"/>
      <c r="G74" s="33"/>
      <c r="H74" s="33"/>
      <c r="I74" s="18"/>
      <c r="J74" s="14"/>
      <c r="K74" s="18"/>
      <c r="L74" s="18"/>
      <c r="M74" s="20"/>
      <c r="N74" s="20"/>
      <c r="O74" s="20"/>
      <c r="P74" s="20"/>
      <c r="Q74" s="20"/>
      <c r="R74" s="20"/>
      <c r="S74" s="14"/>
      <c r="T74" s="14"/>
      <c r="U74" s="14"/>
      <c r="V74" s="14"/>
      <c r="W74" s="16"/>
      <c r="X74" s="16"/>
      <c r="Y74" s="16"/>
      <c r="Z74" s="16"/>
      <c r="AA74" s="16"/>
      <c r="AB74" s="20"/>
      <c r="AC74" s="16"/>
      <c r="AD74" s="16"/>
      <c r="AE74" s="16"/>
      <c r="AF74" s="20"/>
      <c r="AG74" s="20"/>
      <c r="AH74" s="20"/>
      <c r="AI74" s="20"/>
      <c r="AJ74" s="20"/>
      <c r="AK74" s="20"/>
      <c r="AL74" s="22"/>
      <c r="AM74" s="20"/>
      <c r="AN74" s="20"/>
      <c r="AO74" s="20"/>
      <c r="AP74" s="20"/>
      <c r="AQ74" s="20"/>
      <c r="AR74" s="20"/>
      <c r="AS74" s="20"/>
      <c r="AT74" s="20"/>
      <c r="AU74" s="20"/>
      <c r="AV74" s="28"/>
      <c r="AW74" s="25"/>
      <c r="AX74" s="28"/>
      <c r="AY74" s="28"/>
    </row>
    <row r="75" spans="1:51">
      <c r="A75" s="31">
        <v>51</v>
      </c>
      <c r="B75" s="7">
        <v>42916</v>
      </c>
      <c r="C75" s="7" t="s">
        <v>961</v>
      </c>
      <c r="D75" s="7" t="s">
        <v>960</v>
      </c>
      <c r="E75" s="31" t="s">
        <v>307</v>
      </c>
      <c r="F75" s="31" t="s">
        <v>4</v>
      </c>
      <c r="G75" s="31" t="s">
        <v>26</v>
      </c>
      <c r="H75" s="31" t="s">
        <v>2</v>
      </c>
      <c r="I75" s="34">
        <v>0.0</v>
      </c>
      <c r="J75" s="35">
        <v>21.0</v>
      </c>
      <c r="K75" s="34">
        <v>168.0</v>
      </c>
      <c r="L75" s="34">
        <v>0</v>
      </c>
      <c r="M75" s="36">
        <v>261904.76</v>
      </c>
      <c r="N75" s="36">
        <v>19000.0</v>
      </c>
      <c r="O75" s="36">
        <v>5500000.0</v>
      </c>
      <c r="P75" s="36">
        <v>0</v>
      </c>
      <c r="Q75" s="36">
        <v>300000.0</v>
      </c>
      <c r="R75" s="36">
        <v>5800000.0</v>
      </c>
      <c r="S75" s="35">
        <v>0</v>
      </c>
      <c r="T75" s="35">
        <v>0</v>
      </c>
      <c r="U75" s="35">
        <v>0</v>
      </c>
      <c r="V75" s="35">
        <v>0</v>
      </c>
      <c r="W75" s="37" t="str">
        <f>IF(S75="",0,S75*1.5)</f>
        <v>0</v>
      </c>
      <c r="X75" s="37" t="str">
        <f>IF(T75="",0,T75*2)</f>
        <v>0</v>
      </c>
      <c r="Y75" s="37" t="str">
        <f>IF(U75="",0,U75*3)</f>
        <v>0</v>
      </c>
      <c r="Z75" s="37" t="str">
        <f>IF(V75="",0,V75*4)</f>
        <v>0</v>
      </c>
      <c r="AA75" s="37" t="str">
        <f>SUM(W75:Z75)</f>
        <v>0</v>
      </c>
      <c r="AB75" s="36" t="str">
        <f>IF(N75="",0,N75*AA75)</f>
        <v>0</v>
      </c>
      <c r="AC75" s="37">
        <v>0</v>
      </c>
      <c r="AD75" s="37">
        <v>0</v>
      </c>
      <c r="AE75" s="37" t="str">
        <f>AB75+AD75</f>
        <v>0</v>
      </c>
      <c r="AF75" s="36">
        <v>0</v>
      </c>
      <c r="AG75" s="36">
        <v>300000.0</v>
      </c>
      <c r="AH75" s="36">
        <v>0</v>
      </c>
      <c r="AI75" s="36">
        <v>0</v>
      </c>
      <c r="AJ75" s="36">
        <v>0</v>
      </c>
      <c r="AK75" s="36" t="str">
        <f>SUM(AH75:AJ75)</f>
        <v>0</v>
      </c>
      <c r="AL75" s="38">
        <v>0</v>
      </c>
      <c r="AM75" s="36" t="str">
        <f>AK75+AL75+AQ75+AR75+AS75+AT75+AU75</f>
        <v>0</v>
      </c>
      <c r="AN75" s="36" t="str">
        <f>AG75+AE75+AF75</f>
        <v>0</v>
      </c>
      <c r="AO75" s="36" t="str">
        <f>AN75-AM75</f>
        <v>0</v>
      </c>
      <c r="AP75" s="36" t="str">
        <f>AO75</f>
        <v>0</v>
      </c>
      <c r="AQ75" s="36">
        <v>0</v>
      </c>
      <c r="AR75" s="36">
        <v>0</v>
      </c>
      <c r="AS75" s="36">
        <v>0</v>
      </c>
      <c r="AT75" s="36">
        <v>0</v>
      </c>
      <c r="AU75" s="36">
        <v>0</v>
      </c>
      <c r="AV75" s="26" t="s">
        <v>958</v>
      </c>
      <c r="AW75" s="23" t="s">
        <v>959</v>
      </c>
      <c r="AX75" s="26" t="s">
        <v>958</v>
      </c>
      <c r="AY75" s="26"/>
    </row>
    <row r="76" spans="1:51">
      <c r="A76" s="31">
        <v>52</v>
      </c>
      <c r="B76" s="7">
        <v>42915</v>
      </c>
      <c r="C76" s="7" t="s">
        <v>957</v>
      </c>
      <c r="D76" s="7" t="s">
        <v>956</v>
      </c>
      <c r="E76" s="31" t="s">
        <v>307</v>
      </c>
      <c r="F76" s="31" t="s">
        <v>4</v>
      </c>
      <c r="G76" s="31" t="s">
        <v>122</v>
      </c>
      <c r="H76" s="31" t="s">
        <v>2</v>
      </c>
      <c r="I76" s="34">
        <v>0.0</v>
      </c>
      <c r="J76" s="35">
        <v>21.0</v>
      </c>
      <c r="K76" s="34">
        <v>168.0</v>
      </c>
      <c r="L76" s="34">
        <v>0</v>
      </c>
      <c r="M76" s="36">
        <v>261904.76</v>
      </c>
      <c r="N76" s="36">
        <v>19000.0</v>
      </c>
      <c r="O76" s="36">
        <v>5500000.0</v>
      </c>
      <c r="P76" s="36">
        <v>0</v>
      </c>
      <c r="Q76" s="36">
        <v>300000.0</v>
      </c>
      <c r="R76" s="36">
        <v>5800000.0</v>
      </c>
      <c r="S76" s="35">
        <v>0</v>
      </c>
      <c r="T76" s="35">
        <v>0</v>
      </c>
      <c r="U76" s="35">
        <v>0</v>
      </c>
      <c r="V76" s="35">
        <v>0</v>
      </c>
      <c r="W76" s="37" t="str">
        <f>IF(S76="",0,S76*1.5)</f>
        <v>0</v>
      </c>
      <c r="X76" s="37" t="str">
        <f>IF(T76="",0,T76*2)</f>
        <v>0</v>
      </c>
      <c r="Y76" s="37" t="str">
        <f>IF(U76="",0,U76*3)</f>
        <v>0</v>
      </c>
      <c r="Z76" s="37" t="str">
        <f>IF(V76="",0,V76*4)</f>
        <v>0</v>
      </c>
      <c r="AA76" s="37" t="str">
        <f>SUM(W76:Z76)</f>
        <v>0</v>
      </c>
      <c r="AB76" s="36" t="str">
        <f>IF(N76="",0,N76*AA76)</f>
        <v>0</v>
      </c>
      <c r="AC76" s="37">
        <v>0</v>
      </c>
      <c r="AD76" s="37">
        <v>0</v>
      </c>
      <c r="AE76" s="37" t="str">
        <f>AB76+AD76</f>
        <v>0</v>
      </c>
      <c r="AF76" s="36">
        <v>0</v>
      </c>
      <c r="AG76" s="36">
        <v>300000.0</v>
      </c>
      <c r="AH76" s="36">
        <v>0</v>
      </c>
      <c r="AI76" s="36">
        <v>0</v>
      </c>
      <c r="AJ76" s="36">
        <v>0</v>
      </c>
      <c r="AK76" s="36" t="str">
        <f>SUM(AH76:AJ76)</f>
        <v>0</v>
      </c>
      <c r="AL76" s="38">
        <v>0</v>
      </c>
      <c r="AM76" s="36" t="str">
        <f>AK76+AL76+AQ76+AR76+AS76+AT76+AU76</f>
        <v>0</v>
      </c>
      <c r="AN76" s="36" t="str">
        <f>AG76+AE76+AF76</f>
        <v>0</v>
      </c>
      <c r="AO76" s="36" t="str">
        <f>AN76-AM76</f>
        <v>0</v>
      </c>
      <c r="AP76" s="36" t="str">
        <f>AO76</f>
        <v>0</v>
      </c>
      <c r="AQ76" s="36">
        <v>0</v>
      </c>
      <c r="AR76" s="36">
        <v>0</v>
      </c>
      <c r="AS76" s="36">
        <v>0</v>
      </c>
      <c r="AT76" s="36">
        <v>0</v>
      </c>
      <c r="AU76" s="36">
        <v>0</v>
      </c>
      <c r="AV76" s="26" t="s">
        <v>954</v>
      </c>
      <c r="AW76" s="23" t="s">
        <v>955</v>
      </c>
      <c r="AX76" s="26" t="s">
        <v>954</v>
      </c>
      <c r="AY76" s="26"/>
    </row>
    <row r="77" spans="1:51">
      <c r="A77" s="31">
        <v>53</v>
      </c>
      <c r="B77" s="7">
        <v>41517</v>
      </c>
      <c r="C77" s="7" t="s">
        <v>953</v>
      </c>
      <c r="D77" s="7" t="s">
        <v>850</v>
      </c>
      <c r="E77" s="31" t="s">
        <v>307</v>
      </c>
      <c r="F77" s="31" t="s">
        <v>4</v>
      </c>
      <c r="G77" s="31" t="s">
        <v>14</v>
      </c>
      <c r="H77" s="31" t="s">
        <v>2</v>
      </c>
      <c r="I77" s="34">
        <v>0.0</v>
      </c>
      <c r="J77" s="35">
        <v>21.0</v>
      </c>
      <c r="K77" s="34">
        <v>168.0</v>
      </c>
      <c r="L77" s="34">
        <v>0</v>
      </c>
      <c r="M77" s="36">
        <v>190476.19</v>
      </c>
      <c r="N77" s="36">
        <v>18000.0</v>
      </c>
      <c r="O77" s="36">
        <v>4000000.0</v>
      </c>
      <c r="P77" s="36">
        <v>0</v>
      </c>
      <c r="Q77" s="36">
        <v>0</v>
      </c>
      <c r="R77" s="36">
        <v>4000000.0</v>
      </c>
      <c r="S77" s="35">
        <v>0</v>
      </c>
      <c r="T77" s="35">
        <v>0</v>
      </c>
      <c r="U77" s="35">
        <v>0</v>
      </c>
      <c r="V77" s="35">
        <v>0</v>
      </c>
      <c r="W77" s="37" t="str">
        <f>IF(S77="",0,S77*1.5)</f>
        <v>0</v>
      </c>
      <c r="X77" s="37" t="str">
        <f>IF(T77="",0,T77*2)</f>
        <v>0</v>
      </c>
      <c r="Y77" s="37" t="str">
        <f>IF(U77="",0,U77*3)</f>
        <v>0</v>
      </c>
      <c r="Z77" s="37" t="str">
        <f>IF(V77="",0,V77*4)</f>
        <v>0</v>
      </c>
      <c r="AA77" s="37" t="str">
        <f>SUM(W77:Z77)</f>
        <v>0</v>
      </c>
      <c r="AB77" s="36" t="str">
        <f>IF(N77="",0,N77*AA77)</f>
        <v>0</v>
      </c>
      <c r="AC77" s="37">
        <v>0</v>
      </c>
      <c r="AD77" s="37">
        <v>0</v>
      </c>
      <c r="AE77" s="37" t="str">
        <f>AB77+AD77</f>
        <v>0</v>
      </c>
      <c r="AF77" s="36">
        <v>0</v>
      </c>
      <c r="AG77" s="36">
        <v>0</v>
      </c>
      <c r="AH77" s="36">
        <v>0</v>
      </c>
      <c r="AI77" s="36">
        <v>0</v>
      </c>
      <c r="AJ77" s="36">
        <v>0</v>
      </c>
      <c r="AK77" s="36" t="str">
        <f>SUM(AH77:AJ77)</f>
        <v>0</v>
      </c>
      <c r="AL77" s="38">
        <v>0</v>
      </c>
      <c r="AM77" s="36" t="str">
        <f>AK77+AL77+AQ77+AR77+AS77+AT77+AU77</f>
        <v>0</v>
      </c>
      <c r="AN77" s="36" t="str">
        <f>AG77+AE77+AF77</f>
        <v>0</v>
      </c>
      <c r="AO77" s="36" t="str">
        <f>AN77-AM77</f>
        <v>0</v>
      </c>
      <c r="AP77" s="36" t="str">
        <f>AO77</f>
        <v>0</v>
      </c>
      <c r="AQ77" s="36">
        <v>0</v>
      </c>
      <c r="AR77" s="36">
        <v>0</v>
      </c>
      <c r="AS77" s="36">
        <v>0</v>
      </c>
      <c r="AT77" s="36">
        <v>0</v>
      </c>
      <c r="AU77" s="36">
        <v>0</v>
      </c>
      <c r="AV77" s="26" t="s">
        <v>951</v>
      </c>
      <c r="AW77" s="23" t="s">
        <v>952</v>
      </c>
      <c r="AX77" s="26" t="s">
        <v>951</v>
      </c>
      <c r="AY77" s="26"/>
    </row>
    <row r="78" spans="1:51">
      <c r="A78" s="31">
        <v>54</v>
      </c>
      <c r="B78" s="7">
        <v>42424</v>
      </c>
      <c r="C78" s="7" t="s">
        <v>950</v>
      </c>
      <c r="D78" s="7" t="s">
        <v>897</v>
      </c>
      <c r="E78" s="31" t="s">
        <v>307</v>
      </c>
      <c r="F78" s="31" t="s">
        <v>4</v>
      </c>
      <c r="G78" s="31" t="s">
        <v>14</v>
      </c>
      <c r="H78" s="31" t="s">
        <v>2</v>
      </c>
      <c r="I78" s="34">
        <v>0.0</v>
      </c>
      <c r="J78" s="35">
        <v>21.0</v>
      </c>
      <c r="K78" s="34">
        <v>168.0</v>
      </c>
      <c r="L78" s="34">
        <v>0</v>
      </c>
      <c r="M78" s="36">
        <v>246603.33</v>
      </c>
      <c r="N78" s="36">
        <v>20000.0</v>
      </c>
      <c r="O78" s="36">
        <v>5178670.0</v>
      </c>
      <c r="P78" s="36">
        <v>0</v>
      </c>
      <c r="Q78" s="36">
        <v>800000.0</v>
      </c>
      <c r="R78" s="36">
        <v>5978670.0</v>
      </c>
      <c r="S78" s="35">
        <v>0</v>
      </c>
      <c r="T78" s="35">
        <v>0</v>
      </c>
      <c r="U78" s="35">
        <v>0</v>
      </c>
      <c r="V78" s="35">
        <v>0</v>
      </c>
      <c r="W78" s="37" t="str">
        <f>IF(S78="",0,S78*1.5)</f>
        <v>0</v>
      </c>
      <c r="X78" s="37" t="str">
        <f>IF(T78="",0,T78*2)</f>
        <v>0</v>
      </c>
      <c r="Y78" s="37" t="str">
        <f>IF(U78="",0,U78*3)</f>
        <v>0</v>
      </c>
      <c r="Z78" s="37" t="str">
        <f>IF(V78="",0,V78*4)</f>
        <v>0</v>
      </c>
      <c r="AA78" s="37" t="str">
        <f>SUM(W78:Z78)</f>
        <v>0</v>
      </c>
      <c r="AB78" s="36" t="str">
        <f>IF(N78="",0,N78*AA78)</f>
        <v>0</v>
      </c>
      <c r="AC78" s="37">
        <v>0</v>
      </c>
      <c r="AD78" s="37">
        <v>0</v>
      </c>
      <c r="AE78" s="37" t="str">
        <f>AB78+AD78</f>
        <v>0</v>
      </c>
      <c r="AF78" s="36">
        <v>120000.0</v>
      </c>
      <c r="AG78" s="36">
        <v>920000.0</v>
      </c>
      <c r="AH78" s="36">
        <v>0</v>
      </c>
      <c r="AI78" s="36">
        <v>0</v>
      </c>
      <c r="AJ78" s="36">
        <v>0</v>
      </c>
      <c r="AK78" s="36" t="str">
        <f>SUM(AH78:AJ78)</f>
        <v>0</v>
      </c>
      <c r="AL78" s="38">
        <v>0</v>
      </c>
      <c r="AM78" s="36" t="str">
        <f>AK78+AL78+AQ78+AR78+AS78+AT78+AU78</f>
        <v>0</v>
      </c>
      <c r="AN78" s="36" t="str">
        <f>AG78+AE78+AF78</f>
        <v>0</v>
      </c>
      <c r="AO78" s="36" t="str">
        <f>AN78-AM78</f>
        <v>0</v>
      </c>
      <c r="AP78" s="36" t="str">
        <f>AO78</f>
        <v>0</v>
      </c>
      <c r="AQ78" s="36">
        <v>0</v>
      </c>
      <c r="AR78" s="36">
        <v>0</v>
      </c>
      <c r="AS78" s="36">
        <v>0</v>
      </c>
      <c r="AT78" s="36">
        <v>0</v>
      </c>
      <c r="AU78" s="36">
        <v>0</v>
      </c>
      <c r="AV78" s="26" t="s">
        <v>948</v>
      </c>
      <c r="AW78" s="23" t="s">
        <v>949</v>
      </c>
      <c r="AX78" s="26" t="s">
        <v>948</v>
      </c>
      <c r="AY78" s="26"/>
    </row>
    <row r="79" spans="1:51">
      <c r="A79" s="31">
        <v>55</v>
      </c>
      <c r="B79" s="7">
        <v>42875</v>
      </c>
      <c r="C79" s="7" t="s">
        <v>947</v>
      </c>
      <c r="D79" s="7" t="s">
        <v>883</v>
      </c>
      <c r="E79" s="31" t="s">
        <v>307</v>
      </c>
      <c r="F79" s="31" t="s">
        <v>4</v>
      </c>
      <c r="G79" s="31" t="s">
        <v>122</v>
      </c>
      <c r="H79" s="31" t="s">
        <v>2</v>
      </c>
      <c r="I79" s="34">
        <v>0.0</v>
      </c>
      <c r="J79" s="35">
        <v>21.0</v>
      </c>
      <c r="K79" s="34">
        <v>168.0</v>
      </c>
      <c r="L79" s="34">
        <v>0</v>
      </c>
      <c r="M79" s="36">
        <v>214285.71</v>
      </c>
      <c r="N79" s="36">
        <v>19000.0</v>
      </c>
      <c r="O79" s="36">
        <v>4500000.0</v>
      </c>
      <c r="P79" s="36">
        <v>0</v>
      </c>
      <c r="Q79" s="36">
        <v>0</v>
      </c>
      <c r="R79" s="36">
        <v>4500000.0</v>
      </c>
      <c r="S79" s="35">
        <v>0</v>
      </c>
      <c r="T79" s="35">
        <v>0</v>
      </c>
      <c r="U79" s="35">
        <v>0</v>
      </c>
      <c r="V79" s="35">
        <v>0</v>
      </c>
      <c r="W79" s="37" t="str">
        <f>IF(S79="",0,S79*1.5)</f>
        <v>0</v>
      </c>
      <c r="X79" s="37" t="str">
        <f>IF(T79="",0,T79*2)</f>
        <v>0</v>
      </c>
      <c r="Y79" s="37" t="str">
        <f>IF(U79="",0,U79*3)</f>
        <v>0</v>
      </c>
      <c r="Z79" s="37" t="str">
        <f>IF(V79="",0,V79*4)</f>
        <v>0</v>
      </c>
      <c r="AA79" s="37" t="str">
        <f>SUM(W79:Z79)</f>
        <v>0</v>
      </c>
      <c r="AB79" s="36" t="str">
        <f>IF(N79="",0,N79*AA79)</f>
        <v>0</v>
      </c>
      <c r="AC79" s="37">
        <v>0</v>
      </c>
      <c r="AD79" s="37">
        <v>0</v>
      </c>
      <c r="AE79" s="37" t="str">
        <f>AB79+AD79</f>
        <v>0</v>
      </c>
      <c r="AF79" s="36">
        <v>0</v>
      </c>
      <c r="AG79" s="36">
        <v>0</v>
      </c>
      <c r="AH79" s="36">
        <v>0</v>
      </c>
      <c r="AI79" s="36">
        <v>0</v>
      </c>
      <c r="AJ79" s="36">
        <v>0</v>
      </c>
      <c r="AK79" s="36" t="str">
        <f>SUM(AH79:AJ79)</f>
        <v>0</v>
      </c>
      <c r="AL79" s="38">
        <v>0</v>
      </c>
      <c r="AM79" s="36" t="str">
        <f>AK79+AL79+AQ79+AR79+AS79+AT79+AU79</f>
        <v>0</v>
      </c>
      <c r="AN79" s="36" t="str">
        <f>AG79+AE79+AF79</f>
        <v>0</v>
      </c>
      <c r="AO79" s="36" t="str">
        <f>AN79-AM79</f>
        <v>0</v>
      </c>
      <c r="AP79" s="36" t="str">
        <f>AO79</f>
        <v>0</v>
      </c>
      <c r="AQ79" s="36">
        <v>0</v>
      </c>
      <c r="AR79" s="36">
        <v>0</v>
      </c>
      <c r="AS79" s="36">
        <v>0</v>
      </c>
      <c r="AT79" s="36">
        <v>0</v>
      </c>
      <c r="AU79" s="36">
        <v>0</v>
      </c>
      <c r="AV79" s="26" t="s">
        <v>945</v>
      </c>
      <c r="AW79" s="23" t="s">
        <v>946</v>
      </c>
      <c r="AX79" s="26" t="s">
        <v>945</v>
      </c>
      <c r="AY79" s="26"/>
    </row>
    <row r="80" spans="1:51">
      <c r="A80" s="31">
        <v>56</v>
      </c>
      <c r="B80" s="7">
        <v>40703</v>
      </c>
      <c r="C80" s="7" t="s">
        <v>944</v>
      </c>
      <c r="D80" s="7" t="s">
        <v>883</v>
      </c>
      <c r="E80" s="31" t="s">
        <v>307</v>
      </c>
      <c r="F80" s="31" t="s">
        <v>4</v>
      </c>
      <c r="G80" s="31" t="s">
        <v>70</v>
      </c>
      <c r="H80" s="31" t="s">
        <v>2</v>
      </c>
      <c r="I80" s="34">
        <v>0.0</v>
      </c>
      <c r="J80" s="35">
        <v>21.0</v>
      </c>
      <c r="K80" s="34">
        <v>168.0</v>
      </c>
      <c r="L80" s="34">
        <v>0</v>
      </c>
      <c r="M80" s="36">
        <v>247690.48</v>
      </c>
      <c r="N80" s="36">
        <v>24000.0</v>
      </c>
      <c r="O80" s="36">
        <v>5201500.0</v>
      </c>
      <c r="P80" s="36">
        <v>0</v>
      </c>
      <c r="Q80" s="36">
        <v>200000.0</v>
      </c>
      <c r="R80" s="36">
        <v>5401500.0</v>
      </c>
      <c r="S80" s="35">
        <v>0</v>
      </c>
      <c r="T80" s="35">
        <v>0</v>
      </c>
      <c r="U80" s="35">
        <v>0</v>
      </c>
      <c r="V80" s="35">
        <v>0</v>
      </c>
      <c r="W80" s="37" t="str">
        <f>IF(S80="",0,S80*1.5)</f>
        <v>0</v>
      </c>
      <c r="X80" s="37" t="str">
        <f>IF(T80="",0,T80*2)</f>
        <v>0</v>
      </c>
      <c r="Y80" s="37" t="str">
        <f>IF(U80="",0,U80*3)</f>
        <v>0</v>
      </c>
      <c r="Z80" s="37" t="str">
        <f>IF(V80="",0,V80*4)</f>
        <v>0</v>
      </c>
      <c r="AA80" s="37" t="str">
        <f>SUM(W80:Z80)</f>
        <v>0</v>
      </c>
      <c r="AB80" s="36" t="str">
        <f>IF(N80="",0,N80*AA80)</f>
        <v>0</v>
      </c>
      <c r="AC80" s="37">
        <v>0</v>
      </c>
      <c r="AD80" s="37">
        <v>0</v>
      </c>
      <c r="AE80" s="37" t="str">
        <f>AB80+AD80</f>
        <v>0</v>
      </c>
      <c r="AF80" s="36">
        <v>0</v>
      </c>
      <c r="AG80" s="36">
        <v>200000.0</v>
      </c>
      <c r="AH80" s="36">
        <v>0</v>
      </c>
      <c r="AI80" s="36">
        <v>0</v>
      </c>
      <c r="AJ80" s="36">
        <v>0</v>
      </c>
      <c r="AK80" s="36" t="str">
        <f>SUM(AH80:AJ80)</f>
        <v>0</v>
      </c>
      <c r="AL80" s="38">
        <v>0</v>
      </c>
      <c r="AM80" s="36" t="str">
        <f>AK80+AL80+AQ80+AR80+AS80+AT80+AU80</f>
        <v>0</v>
      </c>
      <c r="AN80" s="36" t="str">
        <f>AG80+AE80+AF80</f>
        <v>0</v>
      </c>
      <c r="AO80" s="36" t="str">
        <f>AN80-AM80</f>
        <v>0</v>
      </c>
      <c r="AP80" s="36" t="str">
        <f>AO80</f>
        <v>0</v>
      </c>
      <c r="AQ80" s="36">
        <v>0</v>
      </c>
      <c r="AR80" s="36">
        <v>0</v>
      </c>
      <c r="AS80" s="36">
        <v>0</v>
      </c>
      <c r="AT80" s="36">
        <v>0</v>
      </c>
      <c r="AU80" s="36">
        <v>0</v>
      </c>
      <c r="AV80" s="26" t="s">
        <v>942</v>
      </c>
      <c r="AW80" s="23" t="s">
        <v>943</v>
      </c>
      <c r="AX80" s="26" t="s">
        <v>942</v>
      </c>
      <c r="AY80" s="26"/>
    </row>
    <row r="81" spans="1:51">
      <c r="A81" s="31">
        <v>57</v>
      </c>
      <c r="B81" s="7">
        <v>42777</v>
      </c>
      <c r="C81" s="7" t="s">
        <v>941</v>
      </c>
      <c r="D81" s="7" t="s">
        <v>883</v>
      </c>
      <c r="E81" s="31" t="s">
        <v>307</v>
      </c>
      <c r="F81" s="31" t="s">
        <v>4</v>
      </c>
      <c r="G81" s="31" t="s">
        <v>122</v>
      </c>
      <c r="H81" s="31" t="s">
        <v>2</v>
      </c>
      <c r="I81" s="34">
        <v>0.0</v>
      </c>
      <c r="J81" s="35">
        <v>21.0</v>
      </c>
      <c r="K81" s="34">
        <v>168.0</v>
      </c>
      <c r="L81" s="34">
        <v>0</v>
      </c>
      <c r="M81" s="36">
        <v>214285.71</v>
      </c>
      <c r="N81" s="36">
        <v>19000.0</v>
      </c>
      <c r="O81" s="36">
        <v>4500000.0</v>
      </c>
      <c r="P81" s="36">
        <v>0</v>
      </c>
      <c r="Q81" s="36">
        <v>0</v>
      </c>
      <c r="R81" s="36">
        <v>4500000.0</v>
      </c>
      <c r="S81" s="35">
        <v>0</v>
      </c>
      <c r="T81" s="35">
        <v>0</v>
      </c>
      <c r="U81" s="35">
        <v>0</v>
      </c>
      <c r="V81" s="35">
        <v>0</v>
      </c>
      <c r="W81" s="37" t="str">
        <f>IF(S81="",0,S81*1.5)</f>
        <v>0</v>
      </c>
      <c r="X81" s="37" t="str">
        <f>IF(T81="",0,T81*2)</f>
        <v>0</v>
      </c>
      <c r="Y81" s="37" t="str">
        <f>IF(U81="",0,U81*3)</f>
        <v>0</v>
      </c>
      <c r="Z81" s="37" t="str">
        <f>IF(V81="",0,V81*4)</f>
        <v>0</v>
      </c>
      <c r="AA81" s="37" t="str">
        <f>SUM(W81:Z81)</f>
        <v>0</v>
      </c>
      <c r="AB81" s="36" t="str">
        <f>IF(N81="",0,N81*AA81)</f>
        <v>0</v>
      </c>
      <c r="AC81" s="37">
        <v>0</v>
      </c>
      <c r="AD81" s="37">
        <v>0</v>
      </c>
      <c r="AE81" s="37" t="str">
        <f>AB81+AD81</f>
        <v>0</v>
      </c>
      <c r="AF81" s="36">
        <v>120000.0</v>
      </c>
      <c r="AG81" s="36">
        <v>120000.0</v>
      </c>
      <c r="AH81" s="36">
        <v>0</v>
      </c>
      <c r="AI81" s="36">
        <v>0</v>
      </c>
      <c r="AJ81" s="36">
        <v>0</v>
      </c>
      <c r="AK81" s="36" t="str">
        <f>SUM(AH81:AJ81)</f>
        <v>0</v>
      </c>
      <c r="AL81" s="38">
        <v>0</v>
      </c>
      <c r="AM81" s="36" t="str">
        <f>AK81+AL81+AQ81+AR81+AS81+AT81+AU81</f>
        <v>0</v>
      </c>
      <c r="AN81" s="36" t="str">
        <f>AG81+AE81+AF81</f>
        <v>0</v>
      </c>
      <c r="AO81" s="36" t="str">
        <f>AN81-AM81</f>
        <v>0</v>
      </c>
      <c r="AP81" s="36" t="str">
        <f>AO81</f>
        <v>0</v>
      </c>
      <c r="AQ81" s="36">
        <v>0</v>
      </c>
      <c r="AR81" s="36">
        <v>0</v>
      </c>
      <c r="AS81" s="36">
        <v>0</v>
      </c>
      <c r="AT81" s="36">
        <v>0</v>
      </c>
      <c r="AU81" s="36">
        <v>0</v>
      </c>
      <c r="AV81" s="26" t="s">
        <v>939</v>
      </c>
      <c r="AW81" s="23" t="s">
        <v>940</v>
      </c>
      <c r="AX81" s="26" t="s">
        <v>939</v>
      </c>
      <c r="AY81" s="26"/>
    </row>
    <row r="82" spans="1:51">
      <c r="A82" s="31">
        <v>58</v>
      </c>
      <c r="B82" s="7">
        <v>42721</v>
      </c>
      <c r="C82" s="7" t="s">
        <v>938</v>
      </c>
      <c r="D82" s="7" t="s">
        <v>883</v>
      </c>
      <c r="E82" s="31" t="s">
        <v>307</v>
      </c>
      <c r="F82" s="31" t="s">
        <v>4</v>
      </c>
      <c r="G82" s="31" t="s">
        <v>26</v>
      </c>
      <c r="H82" s="31" t="s">
        <v>2</v>
      </c>
      <c r="I82" s="34">
        <v>0.0</v>
      </c>
      <c r="J82" s="35">
        <v>21.0</v>
      </c>
      <c r="K82" s="34">
        <v>168.0</v>
      </c>
      <c r="L82" s="34">
        <v>0</v>
      </c>
      <c r="M82" s="36">
        <v>225158.0</v>
      </c>
      <c r="N82" s="36">
        <v>21000.0</v>
      </c>
      <c r="O82" s="36">
        <v>4728318.0</v>
      </c>
      <c r="P82" s="36">
        <v>0</v>
      </c>
      <c r="Q82" s="36">
        <v>0</v>
      </c>
      <c r="R82" s="36">
        <v>4728318.0</v>
      </c>
      <c r="S82" s="35">
        <v>0</v>
      </c>
      <c r="T82" s="35">
        <v>0</v>
      </c>
      <c r="U82" s="35">
        <v>0</v>
      </c>
      <c r="V82" s="35">
        <v>0</v>
      </c>
      <c r="W82" s="37" t="str">
        <f>IF(S82="",0,S82*1.5)</f>
        <v>0</v>
      </c>
      <c r="X82" s="37" t="str">
        <f>IF(T82="",0,T82*2)</f>
        <v>0</v>
      </c>
      <c r="Y82" s="37" t="str">
        <f>IF(U82="",0,U82*3)</f>
        <v>0</v>
      </c>
      <c r="Z82" s="37" t="str">
        <f>IF(V82="",0,V82*4)</f>
        <v>0</v>
      </c>
      <c r="AA82" s="37" t="str">
        <f>SUM(W82:Z82)</f>
        <v>0</v>
      </c>
      <c r="AB82" s="36" t="str">
        <f>IF(N82="",0,N82*AA82)</f>
        <v>0</v>
      </c>
      <c r="AC82" s="37">
        <v>0</v>
      </c>
      <c r="AD82" s="37">
        <v>0</v>
      </c>
      <c r="AE82" s="37" t="str">
        <f>AB82+AD82</f>
        <v>0</v>
      </c>
      <c r="AF82" s="36">
        <v>1200000.0</v>
      </c>
      <c r="AG82" s="36">
        <v>1200000.0</v>
      </c>
      <c r="AH82" s="36">
        <v>0</v>
      </c>
      <c r="AI82" s="36">
        <v>0</v>
      </c>
      <c r="AJ82" s="36">
        <v>0</v>
      </c>
      <c r="AK82" s="36" t="str">
        <f>SUM(AH82:AJ82)</f>
        <v>0</v>
      </c>
      <c r="AL82" s="38">
        <v>0</v>
      </c>
      <c r="AM82" s="36" t="str">
        <f>AK82+AL82+AQ82+AR82+AS82+AT82+AU82</f>
        <v>0</v>
      </c>
      <c r="AN82" s="36" t="str">
        <f>AG82+AE82+AF82</f>
        <v>0</v>
      </c>
      <c r="AO82" s="36" t="str">
        <f>AN82-AM82</f>
        <v>0</v>
      </c>
      <c r="AP82" s="36" t="str">
        <f>AO82</f>
        <v>0</v>
      </c>
      <c r="AQ82" s="36">
        <v>0</v>
      </c>
      <c r="AR82" s="36">
        <v>0</v>
      </c>
      <c r="AS82" s="36">
        <v>0</v>
      </c>
      <c r="AT82" s="36">
        <v>0</v>
      </c>
      <c r="AU82" s="36">
        <v>0</v>
      </c>
      <c r="AV82" s="26" t="s">
        <v>936</v>
      </c>
      <c r="AW82" s="23" t="s">
        <v>937</v>
      </c>
      <c r="AX82" s="26" t="s">
        <v>936</v>
      </c>
      <c r="AY82" s="26"/>
    </row>
    <row r="83" spans="1:51">
      <c r="A83" s="31">
        <v>59</v>
      </c>
      <c r="B83" s="7">
        <v>42876</v>
      </c>
      <c r="C83" s="7" t="s">
        <v>935</v>
      </c>
      <c r="D83" s="7" t="s">
        <v>869</v>
      </c>
      <c r="E83" s="31" t="s">
        <v>307</v>
      </c>
      <c r="F83" s="31" t="s">
        <v>4</v>
      </c>
      <c r="G83" s="31" t="s">
        <v>14</v>
      </c>
      <c r="H83" s="31" t="s">
        <v>2</v>
      </c>
      <c r="I83" s="34">
        <v>0.0</v>
      </c>
      <c r="J83" s="35">
        <v>21.0</v>
      </c>
      <c r="K83" s="34">
        <v>168.0</v>
      </c>
      <c r="L83" s="34">
        <v>0</v>
      </c>
      <c r="M83" s="36">
        <v>161904.76</v>
      </c>
      <c r="N83" s="36">
        <v>14000.0</v>
      </c>
      <c r="O83" s="36">
        <v>3400000.0</v>
      </c>
      <c r="P83" s="36">
        <v>0</v>
      </c>
      <c r="Q83" s="36">
        <v>0</v>
      </c>
      <c r="R83" s="36">
        <v>3400000.0</v>
      </c>
      <c r="S83" s="35">
        <v>0</v>
      </c>
      <c r="T83" s="35">
        <v>0</v>
      </c>
      <c r="U83" s="35">
        <v>0</v>
      </c>
      <c r="V83" s="35">
        <v>0</v>
      </c>
      <c r="W83" s="37" t="str">
        <f>IF(S83="",0,S83*1.5)</f>
        <v>0</v>
      </c>
      <c r="X83" s="37" t="str">
        <f>IF(T83="",0,T83*2)</f>
        <v>0</v>
      </c>
      <c r="Y83" s="37" t="str">
        <f>IF(U83="",0,U83*3)</f>
        <v>0</v>
      </c>
      <c r="Z83" s="37" t="str">
        <f>IF(V83="",0,V83*4)</f>
        <v>0</v>
      </c>
      <c r="AA83" s="37" t="str">
        <f>SUM(W83:Z83)</f>
        <v>0</v>
      </c>
      <c r="AB83" s="36" t="str">
        <f>IF(N83="",0,N83*AA83)</f>
        <v>0</v>
      </c>
      <c r="AC83" s="37">
        <v>0</v>
      </c>
      <c r="AD83" s="37">
        <v>0</v>
      </c>
      <c r="AE83" s="37" t="str">
        <f>AB83+AD83</f>
        <v>0</v>
      </c>
      <c r="AF83" s="36">
        <v>0</v>
      </c>
      <c r="AG83" s="36">
        <v>0</v>
      </c>
      <c r="AH83" s="36">
        <v>0</v>
      </c>
      <c r="AI83" s="36">
        <v>0</v>
      </c>
      <c r="AJ83" s="36">
        <v>0</v>
      </c>
      <c r="AK83" s="36" t="str">
        <f>SUM(AH83:AJ83)</f>
        <v>0</v>
      </c>
      <c r="AL83" s="38">
        <v>0</v>
      </c>
      <c r="AM83" s="36" t="str">
        <f>AK83+AL83+AQ83+AR83+AS83+AT83+AU83</f>
        <v>0</v>
      </c>
      <c r="AN83" s="36" t="str">
        <f>AG83+AE83+AF83</f>
        <v>0</v>
      </c>
      <c r="AO83" s="36" t="str">
        <f>AN83-AM83</f>
        <v>0</v>
      </c>
      <c r="AP83" s="36" t="str">
        <f>AO83</f>
        <v>0</v>
      </c>
      <c r="AQ83" s="36">
        <v>0</v>
      </c>
      <c r="AR83" s="36">
        <v>0</v>
      </c>
      <c r="AS83" s="36">
        <v>0</v>
      </c>
      <c r="AT83" s="36">
        <v>0</v>
      </c>
      <c r="AU83" s="36">
        <v>0</v>
      </c>
      <c r="AV83" s="26" t="s">
        <v>933</v>
      </c>
      <c r="AW83" s="23" t="s">
        <v>934</v>
      </c>
      <c r="AX83" s="26" t="s">
        <v>933</v>
      </c>
      <c r="AY83" s="26"/>
    </row>
    <row r="84" spans="1:51">
      <c r="A84" s="31">
        <v>60</v>
      </c>
      <c r="B84" s="7">
        <v>42455</v>
      </c>
      <c r="C84" s="7" t="s">
        <v>932</v>
      </c>
      <c r="D84" s="7" t="s">
        <v>883</v>
      </c>
      <c r="E84" s="31" t="s">
        <v>307</v>
      </c>
      <c r="F84" s="31" t="s">
        <v>4</v>
      </c>
      <c r="G84" s="31" t="s">
        <v>122</v>
      </c>
      <c r="H84" s="31" t="s">
        <v>2</v>
      </c>
      <c r="I84" s="34">
        <v>0.0</v>
      </c>
      <c r="J84" s="35">
        <v>21.0</v>
      </c>
      <c r="K84" s="34">
        <v>168.0</v>
      </c>
      <c r="L84" s="34">
        <v>0</v>
      </c>
      <c r="M84" s="36">
        <v>214437.67</v>
      </c>
      <c r="N84" s="36">
        <v>19000.0</v>
      </c>
      <c r="O84" s="36">
        <v>4503191.0</v>
      </c>
      <c r="P84" s="36">
        <v>0</v>
      </c>
      <c r="Q84" s="36">
        <v>0</v>
      </c>
      <c r="R84" s="36">
        <v>4503191.0</v>
      </c>
      <c r="S84" s="35">
        <v>0</v>
      </c>
      <c r="T84" s="35">
        <v>0</v>
      </c>
      <c r="U84" s="35">
        <v>0</v>
      </c>
      <c r="V84" s="35">
        <v>0</v>
      </c>
      <c r="W84" s="37" t="str">
        <f>IF(S84="",0,S84*1.5)</f>
        <v>0</v>
      </c>
      <c r="X84" s="37" t="str">
        <f>IF(T84="",0,T84*2)</f>
        <v>0</v>
      </c>
      <c r="Y84" s="37" t="str">
        <f>IF(U84="",0,U84*3)</f>
        <v>0</v>
      </c>
      <c r="Z84" s="37" t="str">
        <f>IF(V84="",0,V84*4)</f>
        <v>0</v>
      </c>
      <c r="AA84" s="37" t="str">
        <f>SUM(W84:Z84)</f>
        <v>0</v>
      </c>
      <c r="AB84" s="36" t="str">
        <f>IF(N84="",0,N84*AA84)</f>
        <v>0</v>
      </c>
      <c r="AC84" s="37">
        <v>0</v>
      </c>
      <c r="AD84" s="37">
        <v>0</v>
      </c>
      <c r="AE84" s="37" t="str">
        <f>AB84+AD84</f>
        <v>0</v>
      </c>
      <c r="AF84" s="36">
        <v>480000.0</v>
      </c>
      <c r="AG84" s="36">
        <v>480000.0</v>
      </c>
      <c r="AH84" s="36">
        <v>0</v>
      </c>
      <c r="AI84" s="36">
        <v>0</v>
      </c>
      <c r="AJ84" s="36">
        <v>0</v>
      </c>
      <c r="AK84" s="36" t="str">
        <f>SUM(AH84:AJ84)</f>
        <v>0</v>
      </c>
      <c r="AL84" s="38">
        <v>0</v>
      </c>
      <c r="AM84" s="36" t="str">
        <f>AK84+AL84+AQ84+AR84+AS84+AT84+AU84</f>
        <v>0</v>
      </c>
      <c r="AN84" s="36" t="str">
        <f>AG84+AE84+AF84</f>
        <v>0</v>
      </c>
      <c r="AO84" s="36" t="str">
        <f>AN84-AM84</f>
        <v>0</v>
      </c>
      <c r="AP84" s="36" t="str">
        <f>AO84</f>
        <v>0</v>
      </c>
      <c r="AQ84" s="36">
        <v>0</v>
      </c>
      <c r="AR84" s="36">
        <v>0</v>
      </c>
      <c r="AS84" s="36">
        <v>0</v>
      </c>
      <c r="AT84" s="36">
        <v>0</v>
      </c>
      <c r="AU84" s="36">
        <v>0</v>
      </c>
      <c r="AV84" s="26" t="s">
        <v>930</v>
      </c>
      <c r="AW84" s="23" t="s">
        <v>931</v>
      </c>
      <c r="AX84" s="26" t="s">
        <v>930</v>
      </c>
      <c r="AY84" s="26"/>
    </row>
    <row r="85" spans="1:51">
      <c r="A85" s="31">
        <v>61</v>
      </c>
      <c r="B85" s="7">
        <v>42932</v>
      </c>
      <c r="C85" s="7" t="s">
        <v>929</v>
      </c>
      <c r="D85" s="7" t="s">
        <v>928</v>
      </c>
      <c r="E85" s="31" t="s">
        <v>307</v>
      </c>
      <c r="F85" s="31" t="s">
        <v>4</v>
      </c>
      <c r="G85" s="31" t="s">
        <v>122</v>
      </c>
      <c r="H85" s="31" t="s">
        <v>2</v>
      </c>
      <c r="I85" s="34">
        <v>0.0</v>
      </c>
      <c r="J85" s="35">
        <v>21.0</v>
      </c>
      <c r="K85" s="34">
        <v>168.0</v>
      </c>
      <c r="L85" s="34">
        <v>0</v>
      </c>
      <c r="M85" s="36">
        <v>571428.57</v>
      </c>
      <c r="N85" s="36">
        <v>71428.57</v>
      </c>
      <c r="O85" s="36">
        <v>12000000.0</v>
      </c>
      <c r="P85" s="36">
        <v>2000000.0</v>
      </c>
      <c r="Q85" s="36">
        <v>2000000.0</v>
      </c>
      <c r="R85" s="36">
        <v>16000000.0</v>
      </c>
      <c r="S85" s="35">
        <v>0</v>
      </c>
      <c r="T85" s="35">
        <v>0</v>
      </c>
      <c r="U85" s="35">
        <v>0</v>
      </c>
      <c r="V85" s="35">
        <v>0</v>
      </c>
      <c r="W85" s="37" t="str">
        <f>IF(S85="",0,S85*1.5)</f>
        <v>0</v>
      </c>
      <c r="X85" s="37" t="str">
        <f>IF(T85="",0,T85*2)</f>
        <v>0</v>
      </c>
      <c r="Y85" s="37" t="str">
        <f>IF(U85="",0,U85*3)</f>
        <v>0</v>
      </c>
      <c r="Z85" s="37" t="str">
        <f>IF(V85="",0,V85*4)</f>
        <v>0</v>
      </c>
      <c r="AA85" s="37" t="str">
        <f>SUM(W85:Z85)</f>
        <v>0</v>
      </c>
      <c r="AB85" s="36" t="str">
        <f>IF(N85="",0,N85*AA85)</f>
        <v>0</v>
      </c>
      <c r="AC85" s="37">
        <v>0</v>
      </c>
      <c r="AD85" s="37">
        <v>0</v>
      </c>
      <c r="AE85" s="37" t="str">
        <f>AB85+AD85</f>
        <v>0</v>
      </c>
      <c r="AF85" s="36">
        <v>0</v>
      </c>
      <c r="AG85" s="36">
        <v>4000000.0</v>
      </c>
      <c r="AH85" s="36">
        <v>0</v>
      </c>
      <c r="AI85" s="36">
        <v>0</v>
      </c>
      <c r="AJ85" s="36">
        <v>0</v>
      </c>
      <c r="AK85" s="36" t="str">
        <f>SUM(AH85:AJ85)</f>
        <v>0</v>
      </c>
      <c r="AL85" s="38">
        <v>0</v>
      </c>
      <c r="AM85" s="36" t="str">
        <f>AK85+AL85+AQ85+AR85+AS85+AT85+AU85</f>
        <v>0</v>
      </c>
      <c r="AN85" s="36" t="str">
        <f>AG85+AE85+AF85</f>
        <v>0</v>
      </c>
      <c r="AO85" s="36" t="str">
        <f>AN85-AM85</f>
        <v>0</v>
      </c>
      <c r="AP85" s="36" t="str">
        <f>AO85</f>
        <v>0</v>
      </c>
      <c r="AQ85" s="36">
        <v>0</v>
      </c>
      <c r="AR85" s="36">
        <v>0</v>
      </c>
      <c r="AS85" s="36">
        <v>0</v>
      </c>
      <c r="AT85" s="36">
        <v>0</v>
      </c>
      <c r="AU85" s="36">
        <v>0</v>
      </c>
      <c r="AV85" s="26" t="s">
        <v>926</v>
      </c>
      <c r="AW85" s="23" t="s">
        <v>927</v>
      </c>
      <c r="AX85" s="26" t="s">
        <v>926</v>
      </c>
      <c r="AY85" s="26"/>
    </row>
    <row r="86" spans="1:51">
      <c r="A86" s="31">
        <v>62</v>
      </c>
      <c r="B86" s="7">
        <v>42879</v>
      </c>
      <c r="C86" s="7" t="s">
        <v>925</v>
      </c>
      <c r="D86" s="7" t="s">
        <v>924</v>
      </c>
      <c r="E86" s="31" t="s">
        <v>307</v>
      </c>
      <c r="F86" s="31" t="s">
        <v>4</v>
      </c>
      <c r="G86" s="31" t="s">
        <v>122</v>
      </c>
      <c r="H86" s="31" t="s">
        <v>2</v>
      </c>
      <c r="I86" s="34">
        <v>0.0</v>
      </c>
      <c r="J86" s="35">
        <v>21.0</v>
      </c>
      <c r="K86" s="34">
        <v>168.0</v>
      </c>
      <c r="L86" s="34">
        <v>0</v>
      </c>
      <c r="M86" s="36">
        <v>160000.0</v>
      </c>
      <c r="N86" s="36">
        <v>16000.0</v>
      </c>
      <c r="O86" s="36">
        <v>3360000.0</v>
      </c>
      <c r="P86" s="36">
        <v>0</v>
      </c>
      <c r="Q86" s="36">
        <v>0</v>
      </c>
      <c r="R86" s="36">
        <v>3360000.0</v>
      </c>
      <c r="S86" s="35">
        <v>0</v>
      </c>
      <c r="T86" s="35">
        <v>0</v>
      </c>
      <c r="U86" s="35">
        <v>0</v>
      </c>
      <c r="V86" s="35">
        <v>0</v>
      </c>
      <c r="W86" s="37" t="str">
        <f>IF(S86="",0,S86*1.5)</f>
        <v>0</v>
      </c>
      <c r="X86" s="37" t="str">
        <f>IF(T86="",0,T86*2)</f>
        <v>0</v>
      </c>
      <c r="Y86" s="37" t="str">
        <f>IF(U86="",0,U86*3)</f>
        <v>0</v>
      </c>
      <c r="Z86" s="37" t="str">
        <f>IF(V86="",0,V86*4)</f>
        <v>0</v>
      </c>
      <c r="AA86" s="37" t="str">
        <f>SUM(W86:Z86)</f>
        <v>0</v>
      </c>
      <c r="AB86" s="36" t="str">
        <f>IF(N86="",0,N86*AA86)</f>
        <v>0</v>
      </c>
      <c r="AC86" s="37">
        <v>0</v>
      </c>
      <c r="AD86" s="37">
        <v>0</v>
      </c>
      <c r="AE86" s="37" t="str">
        <f>AB86+AD86</f>
        <v>0</v>
      </c>
      <c r="AF86" s="36">
        <v>0</v>
      </c>
      <c r="AG86" s="36">
        <v>0</v>
      </c>
      <c r="AH86" s="36">
        <v>0</v>
      </c>
      <c r="AI86" s="36">
        <v>0</v>
      </c>
      <c r="AJ86" s="36">
        <v>0</v>
      </c>
      <c r="AK86" s="36" t="str">
        <f>SUM(AH86:AJ86)</f>
        <v>0</v>
      </c>
      <c r="AL86" s="38">
        <v>0</v>
      </c>
      <c r="AM86" s="36" t="str">
        <f>AK86+AL86+AQ86+AR86+AS86+AT86+AU86</f>
        <v>0</v>
      </c>
      <c r="AN86" s="36" t="str">
        <f>AG86+AE86+AF86</f>
        <v>0</v>
      </c>
      <c r="AO86" s="36" t="str">
        <f>AN86-AM86</f>
        <v>0</v>
      </c>
      <c r="AP86" s="36" t="str">
        <f>AO86</f>
        <v>0</v>
      </c>
      <c r="AQ86" s="36">
        <v>0</v>
      </c>
      <c r="AR86" s="36">
        <v>0</v>
      </c>
      <c r="AS86" s="36">
        <v>0</v>
      </c>
      <c r="AT86" s="36">
        <v>0</v>
      </c>
      <c r="AU86" s="36">
        <v>0</v>
      </c>
      <c r="AV86" s="26" t="s">
        <v>922</v>
      </c>
      <c r="AW86" s="23" t="s">
        <v>923</v>
      </c>
      <c r="AX86" s="26" t="s">
        <v>922</v>
      </c>
      <c r="AY86" s="26"/>
    </row>
    <row r="87" spans="1:51">
      <c r="A87" s="31">
        <v>63</v>
      </c>
      <c r="B87" s="7">
        <v>42462</v>
      </c>
      <c r="C87" s="7" t="s">
        <v>921</v>
      </c>
      <c r="D87" s="7" t="s">
        <v>829</v>
      </c>
      <c r="E87" s="31" t="s">
        <v>307</v>
      </c>
      <c r="F87" s="31" t="s">
        <v>4</v>
      </c>
      <c r="G87" s="31" t="s">
        <v>26</v>
      </c>
      <c r="H87" s="31" t="s">
        <v>2</v>
      </c>
      <c r="I87" s="34">
        <v>0.0</v>
      </c>
      <c r="J87" s="35">
        <v>21.0</v>
      </c>
      <c r="K87" s="34">
        <v>168.0</v>
      </c>
      <c r="L87" s="34">
        <v>0</v>
      </c>
      <c r="M87" s="36">
        <v>159135.0</v>
      </c>
      <c r="N87" s="36">
        <v>15000.0</v>
      </c>
      <c r="O87" s="36">
        <v>3341835.0</v>
      </c>
      <c r="P87" s="36">
        <v>0</v>
      </c>
      <c r="Q87" s="36">
        <v>0</v>
      </c>
      <c r="R87" s="36">
        <v>3341835.0</v>
      </c>
      <c r="S87" s="35">
        <v>0</v>
      </c>
      <c r="T87" s="35">
        <v>0</v>
      </c>
      <c r="U87" s="35">
        <v>0</v>
      </c>
      <c r="V87" s="35">
        <v>0</v>
      </c>
      <c r="W87" s="37" t="str">
        <f>IF(S87="",0,S87*1.5)</f>
        <v>0</v>
      </c>
      <c r="X87" s="37" t="str">
        <f>IF(T87="",0,T87*2)</f>
        <v>0</v>
      </c>
      <c r="Y87" s="37" t="str">
        <f>IF(U87="",0,U87*3)</f>
        <v>0</v>
      </c>
      <c r="Z87" s="37" t="str">
        <f>IF(V87="",0,V87*4)</f>
        <v>0</v>
      </c>
      <c r="AA87" s="37" t="str">
        <f>SUM(W87:Z87)</f>
        <v>0</v>
      </c>
      <c r="AB87" s="36" t="str">
        <f>IF(N87="",0,N87*AA87)</f>
        <v>0</v>
      </c>
      <c r="AC87" s="37">
        <v>0</v>
      </c>
      <c r="AD87" s="37">
        <v>0</v>
      </c>
      <c r="AE87" s="37" t="str">
        <f>AB87+AD87</f>
        <v>0</v>
      </c>
      <c r="AF87" s="36">
        <v>0</v>
      </c>
      <c r="AG87" s="36">
        <v>0</v>
      </c>
      <c r="AH87" s="36">
        <v>0</v>
      </c>
      <c r="AI87" s="36">
        <v>0</v>
      </c>
      <c r="AJ87" s="36">
        <v>0</v>
      </c>
      <c r="AK87" s="36" t="str">
        <f>SUM(AH87:AJ87)</f>
        <v>0</v>
      </c>
      <c r="AL87" s="38">
        <v>0</v>
      </c>
      <c r="AM87" s="36" t="str">
        <f>AK87+AL87+AQ87+AR87+AS87+AT87+AU87</f>
        <v>0</v>
      </c>
      <c r="AN87" s="36" t="str">
        <f>AG87+AE87+AF87</f>
        <v>0</v>
      </c>
      <c r="AO87" s="36" t="str">
        <f>AN87-AM87</f>
        <v>0</v>
      </c>
      <c r="AP87" s="36" t="str">
        <f>AO87</f>
        <v>0</v>
      </c>
      <c r="AQ87" s="36">
        <v>0</v>
      </c>
      <c r="AR87" s="36">
        <v>0</v>
      </c>
      <c r="AS87" s="36">
        <v>0</v>
      </c>
      <c r="AT87" s="36">
        <v>0</v>
      </c>
      <c r="AU87" s="36">
        <v>0</v>
      </c>
      <c r="AV87" s="26" t="s">
        <v>919</v>
      </c>
      <c r="AW87" s="23" t="s">
        <v>920</v>
      </c>
      <c r="AX87" s="26" t="s">
        <v>919</v>
      </c>
      <c r="AY87" s="26"/>
    </row>
    <row r="88" spans="1:51">
      <c r="A88" s="31">
        <v>64</v>
      </c>
      <c r="B88" s="7">
        <v>41257</v>
      </c>
      <c r="C88" s="7" t="s">
        <v>918</v>
      </c>
      <c r="D88" s="7" t="s">
        <v>883</v>
      </c>
      <c r="E88" s="31" t="s">
        <v>307</v>
      </c>
      <c r="F88" s="31" t="s">
        <v>4</v>
      </c>
      <c r="G88" s="31" t="s">
        <v>122</v>
      </c>
      <c r="H88" s="31" t="s">
        <v>2</v>
      </c>
      <c r="I88" s="34">
        <v>0.0</v>
      </c>
      <c r="J88" s="35">
        <v>21.0</v>
      </c>
      <c r="K88" s="34">
        <v>168.0</v>
      </c>
      <c r="L88" s="34">
        <v>0</v>
      </c>
      <c r="M88" s="36">
        <v>240333.33</v>
      </c>
      <c r="N88" s="36">
        <v>23000.0</v>
      </c>
      <c r="O88" s="36">
        <v>5047000.0</v>
      </c>
      <c r="P88" s="36">
        <v>0</v>
      </c>
      <c r="Q88" s="36">
        <v>200000.0</v>
      </c>
      <c r="R88" s="36">
        <v>5247000.0</v>
      </c>
      <c r="S88" s="35">
        <v>0</v>
      </c>
      <c r="T88" s="35">
        <v>0</v>
      </c>
      <c r="U88" s="35">
        <v>0</v>
      </c>
      <c r="V88" s="35">
        <v>0</v>
      </c>
      <c r="W88" s="37" t="str">
        <f>IF(S88="",0,S88*1.5)</f>
        <v>0</v>
      </c>
      <c r="X88" s="37" t="str">
        <f>IF(T88="",0,T88*2)</f>
        <v>0</v>
      </c>
      <c r="Y88" s="37" t="str">
        <f>IF(U88="",0,U88*3)</f>
        <v>0</v>
      </c>
      <c r="Z88" s="37" t="str">
        <f>IF(V88="",0,V88*4)</f>
        <v>0</v>
      </c>
      <c r="AA88" s="37" t="str">
        <f>SUM(W88:Z88)</f>
        <v>0</v>
      </c>
      <c r="AB88" s="36" t="str">
        <f>IF(N88="",0,N88*AA88)</f>
        <v>0</v>
      </c>
      <c r="AC88" s="37">
        <v>0</v>
      </c>
      <c r="AD88" s="37">
        <v>0</v>
      </c>
      <c r="AE88" s="37" t="str">
        <f>AB88+AD88</f>
        <v>0</v>
      </c>
      <c r="AF88" s="36">
        <v>0</v>
      </c>
      <c r="AG88" s="36">
        <v>200000.0</v>
      </c>
      <c r="AH88" s="36">
        <v>0</v>
      </c>
      <c r="AI88" s="36">
        <v>0</v>
      </c>
      <c r="AJ88" s="36">
        <v>0</v>
      </c>
      <c r="AK88" s="36" t="str">
        <f>SUM(AH88:AJ88)</f>
        <v>0</v>
      </c>
      <c r="AL88" s="38">
        <v>0</v>
      </c>
      <c r="AM88" s="36" t="str">
        <f>AK88+AL88+AQ88+AR88+AS88+AT88+AU88</f>
        <v>0</v>
      </c>
      <c r="AN88" s="36" t="str">
        <f>AG88+AE88+AF88</f>
        <v>0</v>
      </c>
      <c r="AO88" s="36" t="str">
        <f>AN88-AM88</f>
        <v>0</v>
      </c>
      <c r="AP88" s="36" t="str">
        <f>AO88</f>
        <v>0</v>
      </c>
      <c r="AQ88" s="36">
        <v>0</v>
      </c>
      <c r="AR88" s="36">
        <v>0</v>
      </c>
      <c r="AS88" s="36">
        <v>0</v>
      </c>
      <c r="AT88" s="36">
        <v>0</v>
      </c>
      <c r="AU88" s="36">
        <v>0</v>
      </c>
      <c r="AV88" s="26" t="s">
        <v>916</v>
      </c>
      <c r="AW88" s="23" t="s">
        <v>917</v>
      </c>
      <c r="AX88" s="26" t="s">
        <v>916</v>
      </c>
      <c r="AY88" s="26"/>
    </row>
    <row r="89" spans="1:51">
      <c r="A89" s="31">
        <v>65</v>
      </c>
      <c r="B89" s="7">
        <v>30167</v>
      </c>
      <c r="C89" s="7" t="s">
        <v>915</v>
      </c>
      <c r="D89" s="7" t="s">
        <v>914</v>
      </c>
      <c r="E89" s="31" t="s">
        <v>307</v>
      </c>
      <c r="F89" s="31" t="s">
        <v>4</v>
      </c>
      <c r="G89" s="31" t="s">
        <v>14</v>
      </c>
      <c r="H89" s="31" t="s">
        <v>2</v>
      </c>
      <c r="I89" s="34">
        <v>0.0</v>
      </c>
      <c r="J89" s="35">
        <v>21.0</v>
      </c>
      <c r="K89" s="34">
        <v>168.0</v>
      </c>
      <c r="L89" s="34">
        <v>0</v>
      </c>
      <c r="M89" s="36">
        <v>200000.0</v>
      </c>
      <c r="N89" s="36">
        <v>20000.0</v>
      </c>
      <c r="O89" s="36">
        <v>4200000.0</v>
      </c>
      <c r="P89" s="36">
        <v>300000.0</v>
      </c>
      <c r="Q89" s="36">
        <v>0</v>
      </c>
      <c r="R89" s="36">
        <v>4500000.0</v>
      </c>
      <c r="S89" s="35">
        <v>0</v>
      </c>
      <c r="T89" s="35">
        <v>0</v>
      </c>
      <c r="U89" s="35">
        <v>0</v>
      </c>
      <c r="V89" s="35">
        <v>0</v>
      </c>
      <c r="W89" s="37" t="str">
        <f>IF(S89="",0,S89*1.5)</f>
        <v>0</v>
      </c>
      <c r="X89" s="37" t="str">
        <f>IF(T89="",0,T89*2)</f>
        <v>0</v>
      </c>
      <c r="Y89" s="37" t="str">
        <f>IF(U89="",0,U89*3)</f>
        <v>0</v>
      </c>
      <c r="Z89" s="37" t="str">
        <f>IF(V89="",0,V89*4)</f>
        <v>0</v>
      </c>
      <c r="AA89" s="37" t="str">
        <f>SUM(W89:Z89)</f>
        <v>0</v>
      </c>
      <c r="AB89" s="36" t="str">
        <f>IF(N89="",0,N89*AA89)</f>
        <v>0</v>
      </c>
      <c r="AC89" s="37">
        <v>0</v>
      </c>
      <c r="AD89" s="37">
        <v>0</v>
      </c>
      <c r="AE89" s="37" t="str">
        <f>AB89+AD89</f>
        <v>0</v>
      </c>
      <c r="AF89" s="36">
        <v>0</v>
      </c>
      <c r="AG89" s="36">
        <v>300000.0</v>
      </c>
      <c r="AH89" s="36">
        <v>0</v>
      </c>
      <c r="AI89" s="36">
        <v>0</v>
      </c>
      <c r="AJ89" s="36">
        <v>0</v>
      </c>
      <c r="AK89" s="36" t="str">
        <f>SUM(AH89:AJ89)</f>
        <v>0</v>
      </c>
      <c r="AL89" s="38">
        <v>0</v>
      </c>
      <c r="AM89" s="36" t="str">
        <f>AK89+AL89+AQ89+AR89+AS89+AT89+AU89</f>
        <v>0</v>
      </c>
      <c r="AN89" s="36" t="str">
        <f>AG89+AE89+AF89</f>
        <v>0</v>
      </c>
      <c r="AO89" s="36" t="str">
        <f>AN89-AM89</f>
        <v>0</v>
      </c>
      <c r="AP89" s="36" t="str">
        <f>AO89</f>
        <v>0</v>
      </c>
      <c r="AQ89" s="36">
        <v>0</v>
      </c>
      <c r="AR89" s="36">
        <v>0</v>
      </c>
      <c r="AS89" s="36">
        <v>0</v>
      </c>
      <c r="AT89" s="36">
        <v>0</v>
      </c>
      <c r="AU89" s="36">
        <v>0</v>
      </c>
      <c r="AV89" s="26" t="s">
        <v>912</v>
      </c>
      <c r="AW89" s="23" t="s">
        <v>913</v>
      </c>
      <c r="AX89" s="26" t="s">
        <v>912</v>
      </c>
      <c r="AY89" s="26"/>
    </row>
    <row r="90" spans="1:51">
      <c r="A90" s="31">
        <v>66</v>
      </c>
      <c r="B90" s="7">
        <v>42882</v>
      </c>
      <c r="C90" s="7" t="s">
        <v>911</v>
      </c>
      <c r="D90" s="7" t="s">
        <v>910</v>
      </c>
      <c r="E90" s="31" t="s">
        <v>307</v>
      </c>
      <c r="F90" s="31" t="s">
        <v>4</v>
      </c>
      <c r="G90" s="31" t="s">
        <v>122</v>
      </c>
      <c r="H90" s="31" t="s">
        <v>2</v>
      </c>
      <c r="I90" s="34">
        <v>0.0</v>
      </c>
      <c r="J90" s="35">
        <v>21.0</v>
      </c>
      <c r="K90" s="34">
        <v>168.0</v>
      </c>
      <c r="L90" s="34">
        <v>0</v>
      </c>
      <c r="M90" s="36">
        <v>200000.0</v>
      </c>
      <c r="N90" s="36">
        <v>17000.0</v>
      </c>
      <c r="O90" s="36">
        <v>4200000.0</v>
      </c>
      <c r="P90" s="36">
        <v>0</v>
      </c>
      <c r="Q90" s="36">
        <v>300000.0</v>
      </c>
      <c r="R90" s="36">
        <v>4500000.0</v>
      </c>
      <c r="S90" s="35">
        <v>0</v>
      </c>
      <c r="T90" s="35">
        <v>0</v>
      </c>
      <c r="U90" s="35">
        <v>0</v>
      </c>
      <c r="V90" s="35">
        <v>0</v>
      </c>
      <c r="W90" s="37" t="str">
        <f>IF(S90="",0,S90*1.5)</f>
        <v>0</v>
      </c>
      <c r="X90" s="37" t="str">
        <f>IF(T90="",0,T90*2)</f>
        <v>0</v>
      </c>
      <c r="Y90" s="37" t="str">
        <f>IF(U90="",0,U90*3)</f>
        <v>0</v>
      </c>
      <c r="Z90" s="37" t="str">
        <f>IF(V90="",0,V90*4)</f>
        <v>0</v>
      </c>
      <c r="AA90" s="37" t="str">
        <f>SUM(W90:Z90)</f>
        <v>0</v>
      </c>
      <c r="AB90" s="36" t="str">
        <f>IF(N90="",0,N90*AA90)</f>
        <v>0</v>
      </c>
      <c r="AC90" s="37">
        <v>0</v>
      </c>
      <c r="AD90" s="37">
        <v>0</v>
      </c>
      <c r="AE90" s="37" t="str">
        <f>AB90+AD90</f>
        <v>0</v>
      </c>
      <c r="AF90" s="36">
        <v>0</v>
      </c>
      <c r="AG90" s="36">
        <v>300000.0</v>
      </c>
      <c r="AH90" s="36">
        <v>0</v>
      </c>
      <c r="AI90" s="36">
        <v>0</v>
      </c>
      <c r="AJ90" s="36">
        <v>0</v>
      </c>
      <c r="AK90" s="36" t="str">
        <f>SUM(AH90:AJ90)</f>
        <v>0</v>
      </c>
      <c r="AL90" s="38">
        <v>0</v>
      </c>
      <c r="AM90" s="36" t="str">
        <f>AK90+AL90+AQ90+AR90+AS90+AT90+AU90</f>
        <v>0</v>
      </c>
      <c r="AN90" s="36" t="str">
        <f>AG90+AE90+AF90</f>
        <v>0</v>
      </c>
      <c r="AO90" s="36" t="str">
        <f>AN90-AM90</f>
        <v>0</v>
      </c>
      <c r="AP90" s="36" t="str">
        <f>AO90</f>
        <v>0</v>
      </c>
      <c r="AQ90" s="36">
        <v>0</v>
      </c>
      <c r="AR90" s="36">
        <v>0</v>
      </c>
      <c r="AS90" s="36">
        <v>0</v>
      </c>
      <c r="AT90" s="36">
        <v>0</v>
      </c>
      <c r="AU90" s="36">
        <v>0</v>
      </c>
      <c r="AV90" s="26" t="s">
        <v>908</v>
      </c>
      <c r="AW90" s="23" t="s">
        <v>909</v>
      </c>
      <c r="AX90" s="26" t="s">
        <v>908</v>
      </c>
      <c r="AY90" s="26"/>
    </row>
    <row r="91" spans="1:51">
      <c r="A91" s="31">
        <v>67</v>
      </c>
      <c r="B91" s="7">
        <v>42418</v>
      </c>
      <c r="C91" s="7" t="s">
        <v>907</v>
      </c>
      <c r="D91" s="7" t="s">
        <v>883</v>
      </c>
      <c r="E91" s="31" t="s">
        <v>307</v>
      </c>
      <c r="F91" s="31" t="s">
        <v>4</v>
      </c>
      <c r="G91" s="31" t="s">
        <v>26</v>
      </c>
      <c r="H91" s="31" t="s">
        <v>2</v>
      </c>
      <c r="I91" s="34">
        <v>0.0</v>
      </c>
      <c r="J91" s="35">
        <v>21.0</v>
      </c>
      <c r="K91" s="34">
        <v>168.0</v>
      </c>
      <c r="L91" s="34">
        <v>0</v>
      </c>
      <c r="M91" s="36">
        <v>214437.67</v>
      </c>
      <c r="N91" s="36">
        <v>19000.0</v>
      </c>
      <c r="O91" s="36">
        <v>4503191.0</v>
      </c>
      <c r="P91" s="36">
        <v>0</v>
      </c>
      <c r="Q91" s="36">
        <v>0</v>
      </c>
      <c r="R91" s="36">
        <v>4503191.0</v>
      </c>
      <c r="S91" s="35">
        <v>0</v>
      </c>
      <c r="T91" s="35">
        <v>0</v>
      </c>
      <c r="U91" s="35">
        <v>0</v>
      </c>
      <c r="V91" s="35">
        <v>0</v>
      </c>
      <c r="W91" s="37" t="str">
        <f>IF(S91="",0,S91*1.5)</f>
        <v>0</v>
      </c>
      <c r="X91" s="37" t="str">
        <f>IF(T91="",0,T91*2)</f>
        <v>0</v>
      </c>
      <c r="Y91" s="37" t="str">
        <f>IF(U91="",0,U91*3)</f>
        <v>0</v>
      </c>
      <c r="Z91" s="37" t="str">
        <f>IF(V91="",0,V91*4)</f>
        <v>0</v>
      </c>
      <c r="AA91" s="37" t="str">
        <f>SUM(W91:Z91)</f>
        <v>0</v>
      </c>
      <c r="AB91" s="36" t="str">
        <f>IF(N91="",0,N91*AA91)</f>
        <v>0</v>
      </c>
      <c r="AC91" s="37">
        <v>0</v>
      </c>
      <c r="AD91" s="37">
        <v>0</v>
      </c>
      <c r="AE91" s="37" t="str">
        <f>AB91+AD91</f>
        <v>0</v>
      </c>
      <c r="AF91" s="36">
        <v>0</v>
      </c>
      <c r="AG91" s="36">
        <v>0</v>
      </c>
      <c r="AH91" s="36">
        <v>0</v>
      </c>
      <c r="AI91" s="36">
        <v>0</v>
      </c>
      <c r="AJ91" s="36">
        <v>0</v>
      </c>
      <c r="AK91" s="36" t="str">
        <f>SUM(AH91:AJ91)</f>
        <v>0</v>
      </c>
      <c r="AL91" s="38">
        <v>0</v>
      </c>
      <c r="AM91" s="36" t="str">
        <f>AK91+AL91+AQ91+AR91+AS91+AT91+AU91</f>
        <v>0</v>
      </c>
      <c r="AN91" s="36" t="str">
        <f>AG91+AE91+AF91</f>
        <v>0</v>
      </c>
      <c r="AO91" s="36" t="str">
        <f>AN91-AM91</f>
        <v>0</v>
      </c>
      <c r="AP91" s="36" t="str">
        <f>AO91</f>
        <v>0</v>
      </c>
      <c r="AQ91" s="36">
        <v>0</v>
      </c>
      <c r="AR91" s="36">
        <v>0</v>
      </c>
      <c r="AS91" s="36">
        <v>0</v>
      </c>
      <c r="AT91" s="36">
        <v>0</v>
      </c>
      <c r="AU91" s="36">
        <v>0</v>
      </c>
      <c r="AV91" s="26" t="s">
        <v>905</v>
      </c>
      <c r="AW91" s="23" t="s">
        <v>906</v>
      </c>
      <c r="AX91" s="26" t="s">
        <v>905</v>
      </c>
      <c r="AY91" s="26"/>
    </row>
    <row r="92" spans="1:51">
      <c r="A92" s="31">
        <v>68</v>
      </c>
      <c r="B92" s="7">
        <v>10181</v>
      </c>
      <c r="C92" s="7" t="s">
        <v>904</v>
      </c>
      <c r="D92" s="7" t="s">
        <v>883</v>
      </c>
      <c r="E92" s="31" t="s">
        <v>307</v>
      </c>
      <c r="F92" s="31" t="s">
        <v>4</v>
      </c>
      <c r="G92" s="31" t="s">
        <v>122</v>
      </c>
      <c r="H92" s="31" t="s">
        <v>2</v>
      </c>
      <c r="I92" s="34">
        <v>0.0</v>
      </c>
      <c r="J92" s="35">
        <v>21.0</v>
      </c>
      <c r="K92" s="34">
        <v>168.0</v>
      </c>
      <c r="L92" s="34">
        <v>0</v>
      </c>
      <c r="M92" s="36">
        <v>214285.71</v>
      </c>
      <c r="N92" s="36">
        <v>19000.0</v>
      </c>
      <c r="O92" s="36">
        <v>4500000.0</v>
      </c>
      <c r="P92" s="36">
        <v>0</v>
      </c>
      <c r="Q92" s="36">
        <v>150000.0</v>
      </c>
      <c r="R92" s="36">
        <v>4650000.0</v>
      </c>
      <c r="S92" s="35">
        <v>0</v>
      </c>
      <c r="T92" s="35">
        <v>0</v>
      </c>
      <c r="U92" s="35">
        <v>0</v>
      </c>
      <c r="V92" s="35">
        <v>0</v>
      </c>
      <c r="W92" s="37" t="str">
        <f>IF(S92="",0,S92*1.5)</f>
        <v>0</v>
      </c>
      <c r="X92" s="37" t="str">
        <f>IF(T92="",0,T92*2)</f>
        <v>0</v>
      </c>
      <c r="Y92" s="37" t="str">
        <f>IF(U92="",0,U92*3)</f>
        <v>0</v>
      </c>
      <c r="Z92" s="37" t="str">
        <f>IF(V92="",0,V92*4)</f>
        <v>0</v>
      </c>
      <c r="AA92" s="37" t="str">
        <f>SUM(W92:Z92)</f>
        <v>0</v>
      </c>
      <c r="AB92" s="36" t="str">
        <f>IF(N92="",0,N92*AA92)</f>
        <v>0</v>
      </c>
      <c r="AC92" s="37">
        <v>0</v>
      </c>
      <c r="AD92" s="37">
        <v>0</v>
      </c>
      <c r="AE92" s="37" t="str">
        <f>AB92+AD92</f>
        <v>0</v>
      </c>
      <c r="AF92" s="36">
        <v>0</v>
      </c>
      <c r="AG92" s="36">
        <v>150000.0</v>
      </c>
      <c r="AH92" s="36">
        <v>0</v>
      </c>
      <c r="AI92" s="36">
        <v>0</v>
      </c>
      <c r="AJ92" s="36">
        <v>0</v>
      </c>
      <c r="AK92" s="36" t="str">
        <f>SUM(AH92:AJ92)</f>
        <v>0</v>
      </c>
      <c r="AL92" s="38">
        <v>0</v>
      </c>
      <c r="AM92" s="36" t="str">
        <f>AK92+AL92+AQ92+AR92+AS92+AT92+AU92</f>
        <v>0</v>
      </c>
      <c r="AN92" s="36" t="str">
        <f>AG92+AE92+AF92</f>
        <v>0</v>
      </c>
      <c r="AO92" s="36" t="str">
        <f>AN92-AM92</f>
        <v>0</v>
      </c>
      <c r="AP92" s="36" t="str">
        <f>AO92</f>
        <v>0</v>
      </c>
      <c r="AQ92" s="36">
        <v>0</v>
      </c>
      <c r="AR92" s="36">
        <v>0</v>
      </c>
      <c r="AS92" s="36">
        <v>0</v>
      </c>
      <c r="AT92" s="36">
        <v>0</v>
      </c>
      <c r="AU92" s="36">
        <v>0</v>
      </c>
      <c r="AV92" s="26" t="s">
        <v>902</v>
      </c>
      <c r="AW92" s="23" t="s">
        <v>903</v>
      </c>
      <c r="AX92" s="26" t="s">
        <v>902</v>
      </c>
      <c r="AY92" s="26"/>
    </row>
    <row r="93" spans="1:51">
      <c r="A93" s="31">
        <v>69</v>
      </c>
      <c r="B93" s="7">
        <v>42479</v>
      </c>
      <c r="C93" s="7" t="s">
        <v>901</v>
      </c>
      <c r="D93" s="7" t="s">
        <v>897</v>
      </c>
      <c r="E93" s="31" t="s">
        <v>307</v>
      </c>
      <c r="F93" s="31" t="s">
        <v>4</v>
      </c>
      <c r="G93" s="31" t="s">
        <v>26</v>
      </c>
      <c r="H93" s="31" t="s">
        <v>2</v>
      </c>
      <c r="I93" s="34">
        <v>0.0</v>
      </c>
      <c r="J93" s="35">
        <v>21.0</v>
      </c>
      <c r="K93" s="34">
        <v>168.0</v>
      </c>
      <c r="L93" s="34">
        <v>0</v>
      </c>
      <c r="M93" s="36">
        <v>246562.38</v>
      </c>
      <c r="N93" s="36">
        <v>20000.0</v>
      </c>
      <c r="O93" s="36">
        <v>5177810.0</v>
      </c>
      <c r="P93" s="36">
        <v>0</v>
      </c>
      <c r="Q93" s="36">
        <v>800000.0</v>
      </c>
      <c r="R93" s="36">
        <v>5977810.0</v>
      </c>
      <c r="S93" s="35">
        <v>0</v>
      </c>
      <c r="T93" s="35">
        <v>0</v>
      </c>
      <c r="U93" s="35">
        <v>0</v>
      </c>
      <c r="V93" s="35">
        <v>0</v>
      </c>
      <c r="W93" s="37" t="str">
        <f>IF(S93="",0,S93*1.5)</f>
        <v>0</v>
      </c>
      <c r="X93" s="37" t="str">
        <f>IF(T93="",0,T93*2)</f>
        <v>0</v>
      </c>
      <c r="Y93" s="37" t="str">
        <f>IF(U93="",0,U93*3)</f>
        <v>0</v>
      </c>
      <c r="Z93" s="37" t="str">
        <f>IF(V93="",0,V93*4)</f>
        <v>0</v>
      </c>
      <c r="AA93" s="37" t="str">
        <f>SUM(W93:Z93)</f>
        <v>0</v>
      </c>
      <c r="AB93" s="36" t="str">
        <f>IF(N93="",0,N93*AA93)</f>
        <v>0</v>
      </c>
      <c r="AC93" s="37">
        <v>0</v>
      </c>
      <c r="AD93" s="37">
        <v>0</v>
      </c>
      <c r="AE93" s="37" t="str">
        <f>AB93+AD93</f>
        <v>0</v>
      </c>
      <c r="AF93" s="36">
        <v>1080000.0</v>
      </c>
      <c r="AG93" s="36">
        <v>1880000.0</v>
      </c>
      <c r="AH93" s="36">
        <v>0</v>
      </c>
      <c r="AI93" s="36">
        <v>0</v>
      </c>
      <c r="AJ93" s="36">
        <v>0</v>
      </c>
      <c r="AK93" s="36" t="str">
        <f>SUM(AH93:AJ93)</f>
        <v>0</v>
      </c>
      <c r="AL93" s="38">
        <v>0</v>
      </c>
      <c r="AM93" s="36" t="str">
        <f>AK93+AL93+AQ93+AR93+AS93+AT93+AU93</f>
        <v>0</v>
      </c>
      <c r="AN93" s="36" t="str">
        <f>AG93+AE93+AF93</f>
        <v>0</v>
      </c>
      <c r="AO93" s="36" t="str">
        <f>AN93-AM93</f>
        <v>0</v>
      </c>
      <c r="AP93" s="36" t="str">
        <f>AO93</f>
        <v>0</v>
      </c>
      <c r="AQ93" s="36">
        <v>0</v>
      </c>
      <c r="AR93" s="36">
        <v>0</v>
      </c>
      <c r="AS93" s="36">
        <v>0</v>
      </c>
      <c r="AT93" s="36">
        <v>0</v>
      </c>
      <c r="AU93" s="36">
        <v>0</v>
      </c>
      <c r="AV93" s="26" t="s">
        <v>899</v>
      </c>
      <c r="AW93" s="23" t="s">
        <v>900</v>
      </c>
      <c r="AX93" s="26" t="s">
        <v>899</v>
      </c>
      <c r="AY93" s="26"/>
    </row>
    <row r="94" spans="1:51">
      <c r="A94" s="31">
        <v>70</v>
      </c>
      <c r="B94" s="7">
        <v>42888</v>
      </c>
      <c r="C94" s="7" t="s">
        <v>898</v>
      </c>
      <c r="D94" s="7" t="s">
        <v>897</v>
      </c>
      <c r="E94" s="31" t="s">
        <v>307</v>
      </c>
      <c r="F94" s="31" t="s">
        <v>4</v>
      </c>
      <c r="G94" s="31" t="s">
        <v>14</v>
      </c>
      <c r="H94" s="31" t="s">
        <v>2</v>
      </c>
      <c r="I94" s="34">
        <v>0.0</v>
      </c>
      <c r="J94" s="35">
        <v>21.0</v>
      </c>
      <c r="K94" s="34">
        <v>168.0</v>
      </c>
      <c r="L94" s="34">
        <v>0</v>
      </c>
      <c r="M94" s="36">
        <v>238095.24</v>
      </c>
      <c r="N94" s="36">
        <v>19000.0</v>
      </c>
      <c r="O94" s="36">
        <v>5000000.0</v>
      </c>
      <c r="P94" s="36">
        <v>0</v>
      </c>
      <c r="Q94" s="36">
        <v>700000.0</v>
      </c>
      <c r="R94" s="36">
        <v>5700000.0</v>
      </c>
      <c r="S94" s="35">
        <v>0</v>
      </c>
      <c r="T94" s="35">
        <v>0</v>
      </c>
      <c r="U94" s="35">
        <v>0</v>
      </c>
      <c r="V94" s="35">
        <v>0</v>
      </c>
      <c r="W94" s="37" t="str">
        <f>IF(S94="",0,S94*1.5)</f>
        <v>0</v>
      </c>
      <c r="X94" s="37" t="str">
        <f>IF(T94="",0,T94*2)</f>
        <v>0</v>
      </c>
      <c r="Y94" s="37" t="str">
        <f>IF(U94="",0,U94*3)</f>
        <v>0</v>
      </c>
      <c r="Z94" s="37" t="str">
        <f>IF(V94="",0,V94*4)</f>
        <v>0</v>
      </c>
      <c r="AA94" s="37" t="str">
        <f>SUM(W94:Z94)</f>
        <v>0</v>
      </c>
      <c r="AB94" s="36" t="str">
        <f>IF(N94="",0,N94*AA94)</f>
        <v>0</v>
      </c>
      <c r="AC94" s="37">
        <v>0</v>
      </c>
      <c r="AD94" s="37">
        <v>0</v>
      </c>
      <c r="AE94" s="37" t="str">
        <f>AB94+AD94</f>
        <v>0</v>
      </c>
      <c r="AF94" s="36">
        <v>0</v>
      </c>
      <c r="AG94" s="36">
        <v>700000.0</v>
      </c>
      <c r="AH94" s="36">
        <v>0</v>
      </c>
      <c r="AI94" s="36">
        <v>0</v>
      </c>
      <c r="AJ94" s="36">
        <v>0</v>
      </c>
      <c r="AK94" s="36" t="str">
        <f>SUM(AH94:AJ94)</f>
        <v>0</v>
      </c>
      <c r="AL94" s="38">
        <v>0</v>
      </c>
      <c r="AM94" s="36" t="str">
        <f>AK94+AL94+AQ94+AR94+AS94+AT94+AU94</f>
        <v>0</v>
      </c>
      <c r="AN94" s="36" t="str">
        <f>AG94+AE94+AF94</f>
        <v>0</v>
      </c>
      <c r="AO94" s="36" t="str">
        <f>AN94-AM94</f>
        <v>0</v>
      </c>
      <c r="AP94" s="36" t="str">
        <f>AO94</f>
        <v>0</v>
      </c>
      <c r="AQ94" s="36">
        <v>0</v>
      </c>
      <c r="AR94" s="36">
        <v>0</v>
      </c>
      <c r="AS94" s="36">
        <v>0</v>
      </c>
      <c r="AT94" s="36">
        <v>0</v>
      </c>
      <c r="AU94" s="36">
        <v>0</v>
      </c>
      <c r="AV94" s="26" t="s">
        <v>895</v>
      </c>
      <c r="AW94" s="23" t="s">
        <v>896</v>
      </c>
      <c r="AX94" s="26" t="s">
        <v>895</v>
      </c>
      <c r="AY94" s="26"/>
    </row>
    <row r="95" spans="1:51">
      <c r="A95" s="31">
        <v>71</v>
      </c>
      <c r="B95" s="7">
        <v>42397</v>
      </c>
      <c r="C95" s="7" t="s">
        <v>894</v>
      </c>
      <c r="D95" s="7" t="s">
        <v>137</v>
      </c>
      <c r="E95" s="31" t="s">
        <v>307</v>
      </c>
      <c r="F95" s="31" t="s">
        <v>4</v>
      </c>
      <c r="G95" s="31" t="s">
        <v>122</v>
      </c>
      <c r="H95" s="31" t="s">
        <v>2</v>
      </c>
      <c r="I95" s="34">
        <v>0.0</v>
      </c>
      <c r="J95" s="35">
        <v>21.0</v>
      </c>
      <c r="K95" s="34">
        <v>168.0</v>
      </c>
      <c r="L95" s="34">
        <v>0</v>
      </c>
      <c r="M95" s="36">
        <v>147805.0</v>
      </c>
      <c r="N95" s="36">
        <v>14000.0</v>
      </c>
      <c r="O95" s="36">
        <v>3103905.0</v>
      </c>
      <c r="P95" s="36">
        <v>0</v>
      </c>
      <c r="Q95" s="36">
        <v>0</v>
      </c>
      <c r="R95" s="36">
        <v>3103905.0</v>
      </c>
      <c r="S95" s="35">
        <v>0</v>
      </c>
      <c r="T95" s="35">
        <v>0</v>
      </c>
      <c r="U95" s="35">
        <v>0</v>
      </c>
      <c r="V95" s="35">
        <v>0</v>
      </c>
      <c r="W95" s="37" t="str">
        <f>IF(S95="",0,S95*1.5)</f>
        <v>0</v>
      </c>
      <c r="X95" s="37" t="str">
        <f>IF(T95="",0,T95*2)</f>
        <v>0</v>
      </c>
      <c r="Y95" s="37" t="str">
        <f>IF(U95="",0,U95*3)</f>
        <v>0</v>
      </c>
      <c r="Z95" s="37" t="str">
        <f>IF(V95="",0,V95*4)</f>
        <v>0</v>
      </c>
      <c r="AA95" s="37" t="str">
        <f>SUM(W95:Z95)</f>
        <v>0</v>
      </c>
      <c r="AB95" s="36" t="str">
        <f>IF(N95="",0,N95*AA95)</f>
        <v>0</v>
      </c>
      <c r="AC95" s="37">
        <v>0</v>
      </c>
      <c r="AD95" s="37">
        <v>0</v>
      </c>
      <c r="AE95" s="37" t="str">
        <f>AB95+AD95</f>
        <v>0</v>
      </c>
      <c r="AF95" s="36">
        <v>0</v>
      </c>
      <c r="AG95" s="36">
        <v>0</v>
      </c>
      <c r="AH95" s="36">
        <v>0</v>
      </c>
      <c r="AI95" s="36">
        <v>0</v>
      </c>
      <c r="AJ95" s="36">
        <v>0</v>
      </c>
      <c r="AK95" s="36" t="str">
        <f>SUM(AH95:AJ95)</f>
        <v>0</v>
      </c>
      <c r="AL95" s="38">
        <v>0</v>
      </c>
      <c r="AM95" s="36" t="str">
        <f>AK95+AL95+AQ95+AR95+AS95+AT95+AU95</f>
        <v>0</v>
      </c>
      <c r="AN95" s="36" t="str">
        <f>AG95+AE95+AF95</f>
        <v>0</v>
      </c>
      <c r="AO95" s="36" t="str">
        <f>AN95-AM95</f>
        <v>0</v>
      </c>
      <c r="AP95" s="36" t="str">
        <f>AO95</f>
        <v>0</v>
      </c>
      <c r="AQ95" s="36">
        <v>0</v>
      </c>
      <c r="AR95" s="36">
        <v>0</v>
      </c>
      <c r="AS95" s="36">
        <v>0</v>
      </c>
      <c r="AT95" s="36">
        <v>0</v>
      </c>
      <c r="AU95" s="36">
        <v>0</v>
      </c>
      <c r="AV95" s="26" t="s">
        <v>892</v>
      </c>
      <c r="AW95" s="23" t="s">
        <v>893</v>
      </c>
      <c r="AX95" s="26" t="s">
        <v>892</v>
      </c>
      <c r="AY95" s="26"/>
    </row>
    <row r="96" spans="1:51">
      <c r="A96" s="31">
        <v>72</v>
      </c>
      <c r="B96" s="7">
        <v>41311</v>
      </c>
      <c r="C96" s="7" t="s">
        <v>891</v>
      </c>
      <c r="D96" s="7" t="s">
        <v>137</v>
      </c>
      <c r="E96" s="31" t="s">
        <v>307</v>
      </c>
      <c r="F96" s="31" t="s">
        <v>4</v>
      </c>
      <c r="G96" s="31" t="s">
        <v>14</v>
      </c>
      <c r="H96" s="31" t="s">
        <v>2</v>
      </c>
      <c r="I96" s="34">
        <v>0.0</v>
      </c>
      <c r="J96" s="35">
        <v>21.0</v>
      </c>
      <c r="K96" s="34">
        <v>168.0</v>
      </c>
      <c r="L96" s="34">
        <v>0</v>
      </c>
      <c r="M96" s="36">
        <v>168497.71</v>
      </c>
      <c r="N96" s="36">
        <v>16000.0</v>
      </c>
      <c r="O96" s="36">
        <v>3538452.0</v>
      </c>
      <c r="P96" s="36">
        <v>0</v>
      </c>
      <c r="Q96" s="36">
        <v>0</v>
      </c>
      <c r="R96" s="36">
        <v>3538452.0</v>
      </c>
      <c r="S96" s="35">
        <v>0</v>
      </c>
      <c r="T96" s="35">
        <v>0</v>
      </c>
      <c r="U96" s="35">
        <v>0</v>
      </c>
      <c r="V96" s="35">
        <v>0</v>
      </c>
      <c r="W96" s="37" t="str">
        <f>IF(S96="",0,S96*1.5)</f>
        <v>0</v>
      </c>
      <c r="X96" s="37" t="str">
        <f>IF(T96="",0,T96*2)</f>
        <v>0</v>
      </c>
      <c r="Y96" s="37" t="str">
        <f>IF(U96="",0,U96*3)</f>
        <v>0</v>
      </c>
      <c r="Z96" s="37" t="str">
        <f>IF(V96="",0,V96*4)</f>
        <v>0</v>
      </c>
      <c r="AA96" s="37" t="str">
        <f>SUM(W96:Z96)</f>
        <v>0</v>
      </c>
      <c r="AB96" s="36" t="str">
        <f>IF(N96="",0,N96*AA96)</f>
        <v>0</v>
      </c>
      <c r="AC96" s="37">
        <v>0</v>
      </c>
      <c r="AD96" s="37">
        <v>0</v>
      </c>
      <c r="AE96" s="37" t="str">
        <f>AB96+AD96</f>
        <v>0</v>
      </c>
      <c r="AF96" s="36">
        <v>0</v>
      </c>
      <c r="AG96" s="36">
        <v>0</v>
      </c>
      <c r="AH96" s="36">
        <v>0</v>
      </c>
      <c r="AI96" s="36">
        <v>0</v>
      </c>
      <c r="AJ96" s="36">
        <v>0</v>
      </c>
      <c r="AK96" s="36" t="str">
        <f>SUM(AH96:AJ96)</f>
        <v>0</v>
      </c>
      <c r="AL96" s="38">
        <v>0</v>
      </c>
      <c r="AM96" s="36" t="str">
        <f>AK96+AL96+AQ96+AR96+AS96+AT96+AU96</f>
        <v>0</v>
      </c>
      <c r="AN96" s="36" t="str">
        <f>AG96+AE96+AF96</f>
        <v>0</v>
      </c>
      <c r="AO96" s="36" t="str">
        <f>AN96-AM96</f>
        <v>0</v>
      </c>
      <c r="AP96" s="36" t="str">
        <f>AO96</f>
        <v>0</v>
      </c>
      <c r="AQ96" s="36">
        <v>0</v>
      </c>
      <c r="AR96" s="36">
        <v>0</v>
      </c>
      <c r="AS96" s="36">
        <v>0</v>
      </c>
      <c r="AT96" s="36">
        <v>0</v>
      </c>
      <c r="AU96" s="36">
        <v>0</v>
      </c>
      <c r="AV96" s="26" t="s">
        <v>889</v>
      </c>
      <c r="AW96" s="23" t="s">
        <v>890</v>
      </c>
      <c r="AX96" s="26" t="s">
        <v>889</v>
      </c>
      <c r="AY96" s="26"/>
    </row>
    <row r="97" spans="1:51">
      <c r="A97" s="31">
        <v>73</v>
      </c>
      <c r="B97" s="7">
        <v>41623</v>
      </c>
      <c r="C97" s="7" t="s">
        <v>888</v>
      </c>
      <c r="D97" s="7" t="s">
        <v>887</v>
      </c>
      <c r="E97" s="31" t="s">
        <v>307</v>
      </c>
      <c r="F97" s="31" t="s">
        <v>4</v>
      </c>
      <c r="G97" s="31" t="s">
        <v>14</v>
      </c>
      <c r="H97" s="31" t="s">
        <v>2</v>
      </c>
      <c r="I97" s="34">
        <v>0.0</v>
      </c>
      <c r="J97" s="35">
        <v>21.0</v>
      </c>
      <c r="K97" s="34">
        <v>168.0</v>
      </c>
      <c r="L97" s="34">
        <v>0</v>
      </c>
      <c r="M97" s="36">
        <v>357142.86</v>
      </c>
      <c r="N97" s="36">
        <v>44642.86</v>
      </c>
      <c r="O97" s="36">
        <v>7500000.0</v>
      </c>
      <c r="P97" s="36">
        <v>1000000.0</v>
      </c>
      <c r="Q97" s="36">
        <v>1000000.0</v>
      </c>
      <c r="R97" s="36">
        <v>9500000.0</v>
      </c>
      <c r="S97" s="35">
        <v>0</v>
      </c>
      <c r="T97" s="35">
        <v>0</v>
      </c>
      <c r="U97" s="35">
        <v>0</v>
      </c>
      <c r="V97" s="35">
        <v>0</v>
      </c>
      <c r="W97" s="37" t="str">
        <f>IF(S97="",0,S97*1.5)</f>
        <v>0</v>
      </c>
      <c r="X97" s="37" t="str">
        <f>IF(T97="",0,T97*2)</f>
        <v>0</v>
      </c>
      <c r="Y97" s="37" t="str">
        <f>IF(U97="",0,U97*3)</f>
        <v>0</v>
      </c>
      <c r="Z97" s="37" t="str">
        <f>IF(V97="",0,V97*4)</f>
        <v>0</v>
      </c>
      <c r="AA97" s="37" t="str">
        <f>SUM(W97:Z97)</f>
        <v>0</v>
      </c>
      <c r="AB97" s="36" t="str">
        <f>IF(N97="",0,N97*AA97)</f>
        <v>0</v>
      </c>
      <c r="AC97" s="37">
        <v>0</v>
      </c>
      <c r="AD97" s="37">
        <v>0</v>
      </c>
      <c r="AE97" s="37" t="str">
        <f>AB97+AD97</f>
        <v>0</v>
      </c>
      <c r="AF97" s="36">
        <v>0</v>
      </c>
      <c r="AG97" s="36">
        <v>2000000.0</v>
      </c>
      <c r="AH97" s="36">
        <v>0</v>
      </c>
      <c r="AI97" s="36">
        <v>0</v>
      </c>
      <c r="AJ97" s="36">
        <v>0</v>
      </c>
      <c r="AK97" s="36" t="str">
        <f>SUM(AH97:AJ97)</f>
        <v>0</v>
      </c>
      <c r="AL97" s="38">
        <v>0</v>
      </c>
      <c r="AM97" s="36" t="str">
        <f>AK97+AL97+AQ97+AR97+AS97+AT97+AU97</f>
        <v>0</v>
      </c>
      <c r="AN97" s="36" t="str">
        <f>AG97+AE97+AF97</f>
        <v>0</v>
      </c>
      <c r="AO97" s="36" t="str">
        <f>AN97-AM97</f>
        <v>0</v>
      </c>
      <c r="AP97" s="36" t="str">
        <f>AO97</f>
        <v>0</v>
      </c>
      <c r="AQ97" s="36">
        <v>0</v>
      </c>
      <c r="AR97" s="36">
        <v>0</v>
      </c>
      <c r="AS97" s="36">
        <v>0</v>
      </c>
      <c r="AT97" s="36">
        <v>0</v>
      </c>
      <c r="AU97" s="36">
        <v>0</v>
      </c>
      <c r="AV97" s="26" t="s">
        <v>885</v>
      </c>
      <c r="AW97" s="23" t="s">
        <v>886</v>
      </c>
      <c r="AX97" s="26" t="s">
        <v>885</v>
      </c>
      <c r="AY97" s="26"/>
    </row>
    <row r="98" spans="1:51">
      <c r="A98" s="31">
        <v>74</v>
      </c>
      <c r="B98" s="7">
        <v>42897</v>
      </c>
      <c r="C98" s="7" t="s">
        <v>884</v>
      </c>
      <c r="D98" s="7" t="s">
        <v>883</v>
      </c>
      <c r="E98" s="31" t="s">
        <v>307</v>
      </c>
      <c r="F98" s="31" t="s">
        <v>4</v>
      </c>
      <c r="G98" s="31" t="s">
        <v>122</v>
      </c>
      <c r="H98" s="31" t="s">
        <v>2</v>
      </c>
      <c r="I98" s="34">
        <v>0.0</v>
      </c>
      <c r="J98" s="35">
        <v>21.0</v>
      </c>
      <c r="K98" s="34">
        <v>168.0</v>
      </c>
      <c r="L98" s="34">
        <v>0</v>
      </c>
      <c r="M98" s="36">
        <v>214285.71</v>
      </c>
      <c r="N98" s="36">
        <v>19000.0</v>
      </c>
      <c r="O98" s="36">
        <v>4500000.0</v>
      </c>
      <c r="P98" s="36">
        <v>0</v>
      </c>
      <c r="Q98" s="36">
        <v>0</v>
      </c>
      <c r="R98" s="36">
        <v>4500000.0</v>
      </c>
      <c r="S98" s="35">
        <v>0</v>
      </c>
      <c r="T98" s="35">
        <v>0</v>
      </c>
      <c r="U98" s="35">
        <v>0</v>
      </c>
      <c r="V98" s="35">
        <v>0</v>
      </c>
      <c r="W98" s="37" t="str">
        <f>IF(S98="",0,S98*1.5)</f>
        <v>0</v>
      </c>
      <c r="X98" s="37" t="str">
        <f>IF(T98="",0,T98*2)</f>
        <v>0</v>
      </c>
      <c r="Y98" s="37" t="str">
        <f>IF(U98="",0,U98*3)</f>
        <v>0</v>
      </c>
      <c r="Z98" s="37" t="str">
        <f>IF(V98="",0,V98*4)</f>
        <v>0</v>
      </c>
      <c r="AA98" s="37" t="str">
        <f>SUM(W98:Z98)</f>
        <v>0</v>
      </c>
      <c r="AB98" s="36" t="str">
        <f>IF(N98="",0,N98*AA98)</f>
        <v>0</v>
      </c>
      <c r="AC98" s="37">
        <v>0</v>
      </c>
      <c r="AD98" s="37">
        <v>0</v>
      </c>
      <c r="AE98" s="37" t="str">
        <f>AB98+AD98</f>
        <v>0</v>
      </c>
      <c r="AF98" s="36">
        <v>0</v>
      </c>
      <c r="AG98" s="36">
        <v>0</v>
      </c>
      <c r="AH98" s="36">
        <v>0</v>
      </c>
      <c r="AI98" s="36">
        <v>0</v>
      </c>
      <c r="AJ98" s="36">
        <v>0</v>
      </c>
      <c r="AK98" s="36" t="str">
        <f>SUM(AH98:AJ98)</f>
        <v>0</v>
      </c>
      <c r="AL98" s="38">
        <v>0</v>
      </c>
      <c r="AM98" s="36" t="str">
        <f>AK98+AL98+AQ98+AR98+AS98+AT98+AU98</f>
        <v>0</v>
      </c>
      <c r="AN98" s="36" t="str">
        <f>AG98+AE98+AF98</f>
        <v>0</v>
      </c>
      <c r="AO98" s="36" t="str">
        <f>AN98-AM98</f>
        <v>0</v>
      </c>
      <c r="AP98" s="36" t="str">
        <f>AO98</f>
        <v>0</v>
      </c>
      <c r="AQ98" s="36">
        <v>0</v>
      </c>
      <c r="AR98" s="36">
        <v>0</v>
      </c>
      <c r="AS98" s="36">
        <v>0</v>
      </c>
      <c r="AT98" s="36">
        <v>0</v>
      </c>
      <c r="AU98" s="36">
        <v>0</v>
      </c>
      <c r="AV98" s="26" t="s">
        <v>881</v>
      </c>
      <c r="AW98" s="23" t="s">
        <v>882</v>
      </c>
      <c r="AX98" s="26" t="s">
        <v>881</v>
      </c>
      <c r="AY98" s="26"/>
    </row>
    <row r="99" spans="1:51" customHeight="1" ht="22">
      <c r="A99" s="32"/>
      <c r="B99" s="8"/>
      <c r="C99" s="10" t="s">
        <v>275</v>
      </c>
      <c r="D99" s="10"/>
      <c r="E99" s="32"/>
      <c r="F99" s="32"/>
      <c r="G99" s="32"/>
      <c r="H99" s="32"/>
      <c r="I99" s="17"/>
      <c r="J99" s="13" t="str">
        <f>SUM(J75:J98)</f>
        <v>0</v>
      </c>
      <c r="K99" s="17" t="str">
        <f>SUM(K75:K98)</f>
        <v>0</v>
      </c>
      <c r="L99" s="17" t="str">
        <f>SUM(L75:L98)</f>
        <v>0</v>
      </c>
      <c r="M99" s="19" t="str">
        <f>SUM(M75:M98)</f>
        <v>0</v>
      </c>
      <c r="N99" s="19" t="str">
        <f>SUM(N75:N98)</f>
        <v>0</v>
      </c>
      <c r="O99" s="19" t="str">
        <f>SUM(O75:O98)</f>
        <v>0</v>
      </c>
      <c r="P99" s="19" t="str">
        <f>SUM(P75:P98)</f>
        <v>0</v>
      </c>
      <c r="Q99" s="19" t="str">
        <f>SUM(Q75:Q98)</f>
        <v>0</v>
      </c>
      <c r="R99" s="19" t="str">
        <f>SUM(R75:R98)</f>
        <v>0</v>
      </c>
      <c r="S99" s="13" t="str">
        <f>SUM(S75:S98)</f>
        <v>0</v>
      </c>
      <c r="T99" s="13" t="str">
        <f>SUM(T75:T98)</f>
        <v>0</v>
      </c>
      <c r="U99" s="13" t="str">
        <f>SUM(U75:U98)</f>
        <v>0</v>
      </c>
      <c r="V99" s="13" t="str">
        <f>SUM(V75:V98)</f>
        <v>0</v>
      </c>
      <c r="W99" s="15" t="str">
        <f>SUM(W75:W98)</f>
        <v>0</v>
      </c>
      <c r="X99" s="15" t="str">
        <f>SUM(X75:X98)</f>
        <v>0</v>
      </c>
      <c r="Y99" s="15" t="str">
        <f>SUM(Y75:Y98)</f>
        <v>0</v>
      </c>
      <c r="Z99" s="15" t="str">
        <f>SUM(Z75:Z98)</f>
        <v>0</v>
      </c>
      <c r="AA99" s="15" t="str">
        <f>SUM(AA75:AA98)</f>
        <v>0</v>
      </c>
      <c r="AB99" s="19" t="str">
        <f>SUM(AB75:AB98)</f>
        <v>0</v>
      </c>
      <c r="AC99" s="15" t="str">
        <f>SUM(AC75:AC98)</f>
        <v>0</v>
      </c>
      <c r="AD99" s="15" t="str">
        <f>SUM(AD75:AD98)</f>
        <v>0</v>
      </c>
      <c r="AE99" s="15" t="str">
        <f>SUM(AE75:AE98)</f>
        <v>0</v>
      </c>
      <c r="AF99" s="19" t="str">
        <f>SUM(AF75:AF98)</f>
        <v>0</v>
      </c>
      <c r="AG99" s="19" t="str">
        <f>SUM(AG75:AG98)</f>
        <v>0</v>
      </c>
      <c r="AH99" s="19" t="str">
        <f>SUM(AH75:AH98)</f>
        <v>0</v>
      </c>
      <c r="AI99" s="19" t="str">
        <f>SUM(AI75:AI98)</f>
        <v>0</v>
      </c>
      <c r="AJ99" s="19" t="str">
        <f>SUM(AJ75:AJ98)</f>
        <v>0</v>
      </c>
      <c r="AK99" s="19" t="str">
        <f>SUM(AK75:AK98)</f>
        <v>0</v>
      </c>
      <c r="AL99" s="21" t="str">
        <f>SUM(AL75:AL98)</f>
        <v>0</v>
      </c>
      <c r="AM99" s="19" t="str">
        <f>SUM(AM75:AM98)</f>
        <v>0</v>
      </c>
      <c r="AN99" s="19" t="str">
        <f>SUM(AN75:AN98)</f>
        <v>0</v>
      </c>
      <c r="AO99" s="19" t="str">
        <f>SUM(AO75:AO98)</f>
        <v>0</v>
      </c>
      <c r="AP99" s="19" t="str">
        <f>SUM(AP75:AP98)</f>
        <v>0</v>
      </c>
      <c r="AQ99" s="19" t="str">
        <f>SUM(AQ75:AQ98)</f>
        <v>0</v>
      </c>
      <c r="AR99" s="19" t="str">
        <f>SUM(AR75:AR98)</f>
        <v>0</v>
      </c>
      <c r="AS99" s="19" t="str">
        <f>SUM(AS75:AS98)</f>
        <v>0</v>
      </c>
      <c r="AT99" s="19" t="str">
        <f>SUM(AT75:AT98)</f>
        <v>0</v>
      </c>
      <c r="AU99" s="19" t="str">
        <f>SUM(AU75:AU98)</f>
        <v>0</v>
      </c>
      <c r="AV99" s="27"/>
      <c r="AW99" s="24"/>
      <c r="AX99" s="27"/>
      <c r="AY99" s="27"/>
    </row>
    <row r="100" spans="1:51" customHeight="1" ht="20">
      <c r="A100" s="33"/>
      <c r="B100" s="9"/>
      <c r="C100" s="11" t="s">
        <v>1137</v>
      </c>
      <c r="D100" s="11"/>
      <c r="E100" s="33"/>
      <c r="F100" s="33"/>
      <c r="G100" s="33"/>
      <c r="H100" s="33"/>
      <c r="I100" s="18"/>
      <c r="J100" s="14"/>
      <c r="K100" s="18"/>
      <c r="L100" s="18"/>
      <c r="M100" s="20"/>
      <c r="N100" s="20"/>
      <c r="O100" s="20"/>
      <c r="P100" s="20"/>
      <c r="Q100" s="20"/>
      <c r="R100" s="20"/>
      <c r="S100" s="14"/>
      <c r="T100" s="14"/>
      <c r="U100" s="14"/>
      <c r="V100" s="14"/>
      <c r="W100" s="16"/>
      <c r="X100" s="16"/>
      <c r="Y100" s="16"/>
      <c r="Z100" s="16"/>
      <c r="AA100" s="16"/>
      <c r="AB100" s="20"/>
      <c r="AC100" s="16"/>
      <c r="AD100" s="16"/>
      <c r="AE100" s="16"/>
      <c r="AF100" s="20"/>
      <c r="AG100" s="20"/>
      <c r="AH100" s="20"/>
      <c r="AI100" s="20"/>
      <c r="AJ100" s="20"/>
      <c r="AK100" s="20"/>
      <c r="AL100" s="22"/>
      <c r="AM100" s="20"/>
      <c r="AN100" s="20"/>
      <c r="AO100" s="20"/>
      <c r="AP100" s="20"/>
      <c r="AQ100" s="20"/>
      <c r="AR100" s="20"/>
      <c r="AS100" s="20"/>
      <c r="AT100" s="20"/>
      <c r="AU100" s="20"/>
      <c r="AV100" s="28"/>
      <c r="AW100" s="25"/>
      <c r="AX100" s="28"/>
      <c r="AY100" s="28"/>
    </row>
    <row r="101" spans="1:51">
      <c r="A101" s="31">
        <v>75</v>
      </c>
      <c r="B101" s="7">
        <v>10187</v>
      </c>
      <c r="C101" s="7" t="s">
        <v>880</v>
      </c>
      <c r="D101" s="7" t="s">
        <v>137</v>
      </c>
      <c r="E101" s="31" t="s">
        <v>307</v>
      </c>
      <c r="F101" s="31" t="s">
        <v>4</v>
      </c>
      <c r="G101" s="31" t="s">
        <v>122</v>
      </c>
      <c r="H101" s="31" t="s">
        <v>2</v>
      </c>
      <c r="I101" s="34">
        <v>0.0</v>
      </c>
      <c r="J101" s="35">
        <v>21.0</v>
      </c>
      <c r="K101" s="34">
        <v>168.0</v>
      </c>
      <c r="L101" s="34">
        <v>0</v>
      </c>
      <c r="M101" s="36">
        <v>166666.67</v>
      </c>
      <c r="N101" s="36">
        <v>13000.0</v>
      </c>
      <c r="O101" s="36">
        <v>3500000.0</v>
      </c>
      <c r="P101" s="36">
        <v>0</v>
      </c>
      <c r="Q101" s="36">
        <v>0</v>
      </c>
      <c r="R101" s="36">
        <v>3500000.0</v>
      </c>
      <c r="S101" s="35">
        <v>0</v>
      </c>
      <c r="T101" s="35">
        <v>0</v>
      </c>
      <c r="U101" s="35">
        <v>0</v>
      </c>
      <c r="V101" s="35">
        <v>0</v>
      </c>
      <c r="W101" s="37" t="str">
        <f>IF(S101="",0,S101*1.5)</f>
        <v>0</v>
      </c>
      <c r="X101" s="37" t="str">
        <f>IF(T101="",0,T101*2)</f>
        <v>0</v>
      </c>
      <c r="Y101" s="37" t="str">
        <f>IF(U101="",0,U101*3)</f>
        <v>0</v>
      </c>
      <c r="Z101" s="37" t="str">
        <f>IF(V101="",0,V101*4)</f>
        <v>0</v>
      </c>
      <c r="AA101" s="37" t="str">
        <f>SUM(W101:Z101)</f>
        <v>0</v>
      </c>
      <c r="AB101" s="36" t="str">
        <f>IF(N101="",0,N101*AA101)</f>
        <v>0</v>
      </c>
      <c r="AC101" s="37">
        <v>0</v>
      </c>
      <c r="AD101" s="37">
        <v>0</v>
      </c>
      <c r="AE101" s="37" t="str">
        <f>AB101+AD101</f>
        <v>0</v>
      </c>
      <c r="AF101" s="36">
        <v>0</v>
      </c>
      <c r="AG101" s="36">
        <v>0</v>
      </c>
      <c r="AH101" s="36">
        <v>0</v>
      </c>
      <c r="AI101" s="36">
        <v>0</v>
      </c>
      <c r="AJ101" s="36">
        <v>0</v>
      </c>
      <c r="AK101" s="36" t="str">
        <f>SUM(AH101:AJ101)</f>
        <v>0</v>
      </c>
      <c r="AL101" s="38">
        <v>0</v>
      </c>
      <c r="AM101" s="36" t="str">
        <f>AK101+AL101+AQ101+AR101+AS101+AT101+AU101</f>
        <v>0</v>
      </c>
      <c r="AN101" s="36" t="str">
        <f>AG101+AE101+AF101</f>
        <v>0</v>
      </c>
      <c r="AO101" s="36" t="str">
        <f>AN101-AM101</f>
        <v>0</v>
      </c>
      <c r="AP101" s="36" t="str">
        <f>AO101</f>
        <v>0</v>
      </c>
      <c r="AQ101" s="36">
        <v>0</v>
      </c>
      <c r="AR101" s="36">
        <v>0</v>
      </c>
      <c r="AS101" s="36">
        <v>0</v>
      </c>
      <c r="AT101" s="36">
        <v>0</v>
      </c>
      <c r="AU101" s="36">
        <v>0</v>
      </c>
      <c r="AV101" s="26" t="s">
        <v>878</v>
      </c>
      <c r="AW101" s="23" t="s">
        <v>879</v>
      </c>
      <c r="AX101" s="26" t="s">
        <v>878</v>
      </c>
      <c r="AY101" s="26"/>
    </row>
    <row r="102" spans="1:51">
      <c r="A102" s="31">
        <v>76</v>
      </c>
      <c r="B102" s="7">
        <v>10191</v>
      </c>
      <c r="C102" s="7" t="s">
        <v>877</v>
      </c>
      <c r="D102" s="7" t="s">
        <v>137</v>
      </c>
      <c r="E102" s="31" t="s">
        <v>307</v>
      </c>
      <c r="F102" s="31" t="s">
        <v>4</v>
      </c>
      <c r="G102" s="31" t="s">
        <v>14</v>
      </c>
      <c r="H102" s="31" t="s">
        <v>2</v>
      </c>
      <c r="I102" s="34">
        <v>0.0</v>
      </c>
      <c r="J102" s="35">
        <v>21.0</v>
      </c>
      <c r="K102" s="34">
        <v>168.0</v>
      </c>
      <c r="L102" s="34">
        <v>0</v>
      </c>
      <c r="M102" s="36">
        <v>261904.76</v>
      </c>
      <c r="N102" s="36">
        <v>32738.1</v>
      </c>
      <c r="O102" s="36">
        <v>5500000.0</v>
      </c>
      <c r="P102" s="36">
        <v>0</v>
      </c>
      <c r="Q102" s="36">
        <v>0</v>
      </c>
      <c r="R102" s="36">
        <v>5500000.0</v>
      </c>
      <c r="S102" s="35">
        <v>0</v>
      </c>
      <c r="T102" s="35">
        <v>0</v>
      </c>
      <c r="U102" s="35">
        <v>0</v>
      </c>
      <c r="V102" s="35">
        <v>0</v>
      </c>
      <c r="W102" s="37" t="str">
        <f>IF(S102="",0,S102*1.5)</f>
        <v>0</v>
      </c>
      <c r="X102" s="37" t="str">
        <f>IF(T102="",0,T102*2)</f>
        <v>0</v>
      </c>
      <c r="Y102" s="37" t="str">
        <f>IF(U102="",0,U102*3)</f>
        <v>0</v>
      </c>
      <c r="Z102" s="37" t="str">
        <f>IF(V102="",0,V102*4)</f>
        <v>0</v>
      </c>
      <c r="AA102" s="37" t="str">
        <f>SUM(W102:Z102)</f>
        <v>0</v>
      </c>
      <c r="AB102" s="36" t="str">
        <f>IF(N102="",0,N102*AA102)</f>
        <v>0</v>
      </c>
      <c r="AC102" s="37">
        <v>0</v>
      </c>
      <c r="AD102" s="37">
        <v>0</v>
      </c>
      <c r="AE102" s="37" t="str">
        <f>AB102+AD102</f>
        <v>0</v>
      </c>
      <c r="AF102" s="36">
        <v>0</v>
      </c>
      <c r="AG102" s="36">
        <v>0</v>
      </c>
      <c r="AH102" s="36">
        <v>0</v>
      </c>
      <c r="AI102" s="36">
        <v>0</v>
      </c>
      <c r="AJ102" s="36">
        <v>0</v>
      </c>
      <c r="AK102" s="36" t="str">
        <f>SUM(AH102:AJ102)</f>
        <v>0</v>
      </c>
      <c r="AL102" s="38">
        <v>0</v>
      </c>
      <c r="AM102" s="36" t="str">
        <f>AK102+AL102+AQ102+AR102+AS102+AT102+AU102</f>
        <v>0</v>
      </c>
      <c r="AN102" s="36" t="str">
        <f>AG102+AE102+AF102</f>
        <v>0</v>
      </c>
      <c r="AO102" s="36" t="str">
        <f>AN102-AM102</f>
        <v>0</v>
      </c>
      <c r="AP102" s="36" t="str">
        <f>AO102</f>
        <v>0</v>
      </c>
      <c r="AQ102" s="36">
        <v>0</v>
      </c>
      <c r="AR102" s="36">
        <v>0</v>
      </c>
      <c r="AS102" s="36">
        <v>0</v>
      </c>
      <c r="AT102" s="36">
        <v>0</v>
      </c>
      <c r="AU102" s="36">
        <v>0</v>
      </c>
      <c r="AV102" s="26" t="s">
        <v>875</v>
      </c>
      <c r="AW102" s="23" t="s">
        <v>876</v>
      </c>
      <c r="AX102" s="26" t="s">
        <v>875</v>
      </c>
      <c r="AY102" s="26"/>
    </row>
    <row r="103" spans="1:51" customHeight="1" ht="22">
      <c r="A103" s="32"/>
      <c r="B103" s="8"/>
      <c r="C103" s="10" t="s">
        <v>275</v>
      </c>
      <c r="D103" s="10"/>
      <c r="E103" s="32"/>
      <c r="F103" s="32"/>
      <c r="G103" s="32"/>
      <c r="H103" s="32"/>
      <c r="I103" s="17"/>
      <c r="J103" s="13" t="str">
        <f>SUM(J101:J102)</f>
        <v>0</v>
      </c>
      <c r="K103" s="17" t="str">
        <f>SUM(K101:K102)</f>
        <v>0</v>
      </c>
      <c r="L103" s="17" t="str">
        <f>SUM(L101:L102)</f>
        <v>0</v>
      </c>
      <c r="M103" s="19" t="str">
        <f>SUM(M101:M102)</f>
        <v>0</v>
      </c>
      <c r="N103" s="19" t="str">
        <f>SUM(N101:N102)</f>
        <v>0</v>
      </c>
      <c r="O103" s="19" t="str">
        <f>SUM(O101:O102)</f>
        <v>0</v>
      </c>
      <c r="P103" s="19" t="str">
        <f>SUM(P101:P102)</f>
        <v>0</v>
      </c>
      <c r="Q103" s="19" t="str">
        <f>SUM(Q101:Q102)</f>
        <v>0</v>
      </c>
      <c r="R103" s="19" t="str">
        <f>SUM(R101:R102)</f>
        <v>0</v>
      </c>
      <c r="S103" s="13" t="str">
        <f>SUM(S101:S102)</f>
        <v>0</v>
      </c>
      <c r="T103" s="13" t="str">
        <f>SUM(T101:T102)</f>
        <v>0</v>
      </c>
      <c r="U103" s="13" t="str">
        <f>SUM(U101:U102)</f>
        <v>0</v>
      </c>
      <c r="V103" s="13" t="str">
        <f>SUM(V101:V102)</f>
        <v>0</v>
      </c>
      <c r="W103" s="15" t="str">
        <f>SUM(W101:W102)</f>
        <v>0</v>
      </c>
      <c r="X103" s="15" t="str">
        <f>SUM(X101:X102)</f>
        <v>0</v>
      </c>
      <c r="Y103" s="15" t="str">
        <f>SUM(Y101:Y102)</f>
        <v>0</v>
      </c>
      <c r="Z103" s="15" t="str">
        <f>SUM(Z101:Z102)</f>
        <v>0</v>
      </c>
      <c r="AA103" s="15" t="str">
        <f>SUM(AA101:AA102)</f>
        <v>0</v>
      </c>
      <c r="AB103" s="19" t="str">
        <f>SUM(AB101:AB102)</f>
        <v>0</v>
      </c>
      <c r="AC103" s="15" t="str">
        <f>SUM(AC101:AC102)</f>
        <v>0</v>
      </c>
      <c r="AD103" s="15" t="str">
        <f>SUM(AD101:AD102)</f>
        <v>0</v>
      </c>
      <c r="AE103" s="15" t="str">
        <f>SUM(AE101:AE102)</f>
        <v>0</v>
      </c>
      <c r="AF103" s="19" t="str">
        <f>SUM(AF101:AF102)</f>
        <v>0</v>
      </c>
      <c r="AG103" s="19" t="str">
        <f>SUM(AG101:AG102)</f>
        <v>0</v>
      </c>
      <c r="AH103" s="19" t="str">
        <f>SUM(AH101:AH102)</f>
        <v>0</v>
      </c>
      <c r="AI103" s="19" t="str">
        <f>SUM(AI101:AI102)</f>
        <v>0</v>
      </c>
      <c r="AJ103" s="19" t="str">
        <f>SUM(AJ101:AJ102)</f>
        <v>0</v>
      </c>
      <c r="AK103" s="19" t="str">
        <f>SUM(AK101:AK102)</f>
        <v>0</v>
      </c>
      <c r="AL103" s="21" t="str">
        <f>SUM(AL101:AL102)</f>
        <v>0</v>
      </c>
      <c r="AM103" s="19" t="str">
        <f>SUM(AM101:AM102)</f>
        <v>0</v>
      </c>
      <c r="AN103" s="19" t="str">
        <f>SUM(AN101:AN102)</f>
        <v>0</v>
      </c>
      <c r="AO103" s="19" t="str">
        <f>SUM(AO101:AO102)</f>
        <v>0</v>
      </c>
      <c r="AP103" s="19" t="str">
        <f>SUM(AP101:AP102)</f>
        <v>0</v>
      </c>
      <c r="AQ103" s="19" t="str">
        <f>SUM(AQ101:AQ102)</f>
        <v>0</v>
      </c>
      <c r="AR103" s="19" t="str">
        <f>SUM(AR101:AR102)</f>
        <v>0</v>
      </c>
      <c r="AS103" s="19" t="str">
        <f>SUM(AS101:AS102)</f>
        <v>0</v>
      </c>
      <c r="AT103" s="19" t="str">
        <f>SUM(AT101:AT102)</f>
        <v>0</v>
      </c>
      <c r="AU103" s="19" t="str">
        <f>SUM(AU101:AU102)</f>
        <v>0</v>
      </c>
      <c r="AV103" s="27"/>
      <c r="AW103" s="24"/>
      <c r="AX103" s="27"/>
      <c r="AY103" s="27"/>
    </row>
    <row r="104" spans="1:51" customHeight="1" ht="20">
      <c r="A104" s="33"/>
      <c r="B104" s="9"/>
      <c r="C104" s="11" t="s">
        <v>280</v>
      </c>
      <c r="D104" s="11"/>
      <c r="E104" s="33"/>
      <c r="F104" s="33"/>
      <c r="G104" s="33"/>
      <c r="H104" s="33"/>
      <c r="I104" s="18"/>
      <c r="J104" s="14"/>
      <c r="K104" s="18"/>
      <c r="L104" s="18"/>
      <c r="M104" s="20"/>
      <c r="N104" s="20"/>
      <c r="O104" s="20"/>
      <c r="P104" s="20"/>
      <c r="Q104" s="20"/>
      <c r="R104" s="20"/>
      <c r="S104" s="14"/>
      <c r="T104" s="14"/>
      <c r="U104" s="14"/>
      <c r="V104" s="14"/>
      <c r="W104" s="16"/>
      <c r="X104" s="16"/>
      <c r="Y104" s="16"/>
      <c r="Z104" s="16"/>
      <c r="AA104" s="16"/>
      <c r="AB104" s="20"/>
      <c r="AC104" s="16"/>
      <c r="AD104" s="16"/>
      <c r="AE104" s="16"/>
      <c r="AF104" s="20"/>
      <c r="AG104" s="20"/>
      <c r="AH104" s="20"/>
      <c r="AI104" s="20"/>
      <c r="AJ104" s="20"/>
      <c r="AK104" s="20"/>
      <c r="AL104" s="22"/>
      <c r="AM104" s="20"/>
      <c r="AN104" s="20"/>
      <c r="AO104" s="20"/>
      <c r="AP104" s="20"/>
      <c r="AQ104" s="20"/>
      <c r="AR104" s="20"/>
      <c r="AS104" s="20"/>
      <c r="AT104" s="20"/>
      <c r="AU104" s="20"/>
      <c r="AV104" s="28"/>
      <c r="AW104" s="25"/>
      <c r="AX104" s="28"/>
      <c r="AY104" s="28"/>
    </row>
    <row r="105" spans="1:51">
      <c r="A105" s="31">
        <v>77</v>
      </c>
      <c r="B105" s="7">
        <v>42791</v>
      </c>
      <c r="C105" s="7" t="s">
        <v>874</v>
      </c>
      <c r="D105" s="7" t="s">
        <v>873</v>
      </c>
      <c r="E105" s="31" t="s">
        <v>307</v>
      </c>
      <c r="F105" s="31" t="s">
        <v>4</v>
      </c>
      <c r="G105" s="31" t="s">
        <v>26</v>
      </c>
      <c r="H105" s="31" t="s">
        <v>2</v>
      </c>
      <c r="I105" s="34">
        <v>0.0</v>
      </c>
      <c r="J105" s="35">
        <v>21.0</v>
      </c>
      <c r="K105" s="34">
        <v>168.0</v>
      </c>
      <c r="L105" s="34">
        <v>0</v>
      </c>
      <c r="M105" s="36">
        <v>200000.0</v>
      </c>
      <c r="N105" s="36">
        <v>17000.0</v>
      </c>
      <c r="O105" s="36">
        <v>4200000.0</v>
      </c>
      <c r="P105" s="36">
        <v>0</v>
      </c>
      <c r="Q105" s="36">
        <v>300000.0</v>
      </c>
      <c r="R105" s="36">
        <v>4500000.0</v>
      </c>
      <c r="S105" s="35">
        <v>0</v>
      </c>
      <c r="T105" s="35">
        <v>0</v>
      </c>
      <c r="U105" s="35">
        <v>0</v>
      </c>
      <c r="V105" s="35">
        <v>0</v>
      </c>
      <c r="W105" s="37" t="str">
        <f>IF(S105="",0,S105*1.5)</f>
        <v>0</v>
      </c>
      <c r="X105" s="37" t="str">
        <f>IF(T105="",0,T105*2)</f>
        <v>0</v>
      </c>
      <c r="Y105" s="37" t="str">
        <f>IF(U105="",0,U105*3)</f>
        <v>0</v>
      </c>
      <c r="Z105" s="37" t="str">
        <f>IF(V105="",0,V105*4)</f>
        <v>0</v>
      </c>
      <c r="AA105" s="37" t="str">
        <f>SUM(W105:Z105)</f>
        <v>0</v>
      </c>
      <c r="AB105" s="36" t="str">
        <f>IF(N105="",0,N105*AA105)</f>
        <v>0</v>
      </c>
      <c r="AC105" s="37">
        <v>0</v>
      </c>
      <c r="AD105" s="37">
        <v>0</v>
      </c>
      <c r="AE105" s="37" t="str">
        <f>AB105+AD105</f>
        <v>0</v>
      </c>
      <c r="AF105" s="36">
        <v>0</v>
      </c>
      <c r="AG105" s="36">
        <v>300000.0</v>
      </c>
      <c r="AH105" s="36">
        <v>0</v>
      </c>
      <c r="AI105" s="36">
        <v>0</v>
      </c>
      <c r="AJ105" s="36">
        <v>0</v>
      </c>
      <c r="AK105" s="36" t="str">
        <f>SUM(AH105:AJ105)</f>
        <v>0</v>
      </c>
      <c r="AL105" s="38">
        <v>0</v>
      </c>
      <c r="AM105" s="36" t="str">
        <f>AK105+AL105+AQ105+AR105+AS105+AT105+AU105</f>
        <v>0</v>
      </c>
      <c r="AN105" s="36" t="str">
        <f>AG105+AE105+AF105</f>
        <v>0</v>
      </c>
      <c r="AO105" s="36" t="str">
        <f>AN105-AM105</f>
        <v>0</v>
      </c>
      <c r="AP105" s="36" t="str">
        <f>AO105</f>
        <v>0</v>
      </c>
      <c r="AQ105" s="36">
        <v>0</v>
      </c>
      <c r="AR105" s="36">
        <v>0</v>
      </c>
      <c r="AS105" s="36">
        <v>0</v>
      </c>
      <c r="AT105" s="36">
        <v>0</v>
      </c>
      <c r="AU105" s="36">
        <v>0</v>
      </c>
      <c r="AV105" s="26" t="s">
        <v>871</v>
      </c>
      <c r="AW105" s="23" t="s">
        <v>872</v>
      </c>
      <c r="AX105" s="26" t="s">
        <v>871</v>
      </c>
      <c r="AY105" s="26"/>
    </row>
    <row r="106" spans="1:51">
      <c r="A106" s="31">
        <v>78</v>
      </c>
      <c r="B106" s="7">
        <v>42596</v>
      </c>
      <c r="C106" s="7" t="s">
        <v>870</v>
      </c>
      <c r="D106" s="7" t="s">
        <v>869</v>
      </c>
      <c r="E106" s="31" t="s">
        <v>307</v>
      </c>
      <c r="F106" s="31" t="s">
        <v>4</v>
      </c>
      <c r="G106" s="31" t="s">
        <v>26</v>
      </c>
      <c r="H106" s="31" t="s">
        <v>2</v>
      </c>
      <c r="I106" s="34">
        <v>0.0</v>
      </c>
      <c r="J106" s="35">
        <v>21.0</v>
      </c>
      <c r="K106" s="34">
        <v>168.0</v>
      </c>
      <c r="L106" s="34">
        <v>0</v>
      </c>
      <c r="M106" s="36">
        <v>169950.0</v>
      </c>
      <c r="N106" s="36">
        <v>16000.0</v>
      </c>
      <c r="O106" s="36">
        <v>3568950.0</v>
      </c>
      <c r="P106" s="36">
        <v>0</v>
      </c>
      <c r="Q106" s="36">
        <v>0</v>
      </c>
      <c r="R106" s="36">
        <v>3568950.0</v>
      </c>
      <c r="S106" s="35">
        <v>0</v>
      </c>
      <c r="T106" s="35">
        <v>0</v>
      </c>
      <c r="U106" s="35">
        <v>0</v>
      </c>
      <c r="V106" s="35">
        <v>0</v>
      </c>
      <c r="W106" s="37" t="str">
        <f>IF(S106="",0,S106*1.5)</f>
        <v>0</v>
      </c>
      <c r="X106" s="37" t="str">
        <f>IF(T106="",0,T106*2)</f>
        <v>0</v>
      </c>
      <c r="Y106" s="37" t="str">
        <f>IF(U106="",0,U106*3)</f>
        <v>0</v>
      </c>
      <c r="Z106" s="37" t="str">
        <f>IF(V106="",0,V106*4)</f>
        <v>0</v>
      </c>
      <c r="AA106" s="37" t="str">
        <f>SUM(W106:Z106)</f>
        <v>0</v>
      </c>
      <c r="AB106" s="36" t="str">
        <f>IF(N106="",0,N106*AA106)</f>
        <v>0</v>
      </c>
      <c r="AC106" s="37">
        <v>0</v>
      </c>
      <c r="AD106" s="37">
        <v>0</v>
      </c>
      <c r="AE106" s="37" t="str">
        <f>AB106+AD106</f>
        <v>0</v>
      </c>
      <c r="AF106" s="36">
        <v>0</v>
      </c>
      <c r="AG106" s="36">
        <v>0</v>
      </c>
      <c r="AH106" s="36">
        <v>0</v>
      </c>
      <c r="AI106" s="36">
        <v>0</v>
      </c>
      <c r="AJ106" s="36">
        <v>0</v>
      </c>
      <c r="AK106" s="36" t="str">
        <f>SUM(AH106:AJ106)</f>
        <v>0</v>
      </c>
      <c r="AL106" s="38">
        <v>0</v>
      </c>
      <c r="AM106" s="36" t="str">
        <f>AK106+AL106+AQ106+AR106+AS106+AT106+AU106</f>
        <v>0</v>
      </c>
      <c r="AN106" s="36" t="str">
        <f>AG106+AE106+AF106</f>
        <v>0</v>
      </c>
      <c r="AO106" s="36" t="str">
        <f>AN106-AM106</f>
        <v>0</v>
      </c>
      <c r="AP106" s="36" t="str">
        <f>AO106</f>
        <v>0</v>
      </c>
      <c r="AQ106" s="36">
        <v>0</v>
      </c>
      <c r="AR106" s="36">
        <v>0</v>
      </c>
      <c r="AS106" s="36">
        <v>0</v>
      </c>
      <c r="AT106" s="36">
        <v>0</v>
      </c>
      <c r="AU106" s="36">
        <v>0</v>
      </c>
      <c r="AV106" s="26" t="s">
        <v>867</v>
      </c>
      <c r="AW106" s="23" t="s">
        <v>868</v>
      </c>
      <c r="AX106" s="26" t="s">
        <v>867</v>
      </c>
      <c r="AY106" s="26"/>
    </row>
    <row r="107" spans="1:51">
      <c r="A107" s="31">
        <v>79</v>
      </c>
      <c r="B107" s="7">
        <v>42503</v>
      </c>
      <c r="C107" s="7" t="s">
        <v>866</v>
      </c>
      <c r="D107" s="7" t="s">
        <v>144</v>
      </c>
      <c r="E107" s="31" t="s">
        <v>307</v>
      </c>
      <c r="F107" s="31" t="s">
        <v>4</v>
      </c>
      <c r="G107" s="31" t="s">
        <v>14</v>
      </c>
      <c r="H107" s="31" t="s">
        <v>2</v>
      </c>
      <c r="I107" s="34">
        <v>0.0</v>
      </c>
      <c r="J107" s="35">
        <v>21.0</v>
      </c>
      <c r="K107" s="34">
        <v>168.0</v>
      </c>
      <c r="L107" s="34">
        <v>0</v>
      </c>
      <c r="M107" s="36">
        <v>269761.9</v>
      </c>
      <c r="N107" s="36">
        <v>20000.0</v>
      </c>
      <c r="O107" s="36">
        <v>5665000.0</v>
      </c>
      <c r="P107" s="36">
        <v>0</v>
      </c>
      <c r="Q107" s="36">
        <v>300000.0</v>
      </c>
      <c r="R107" s="36">
        <v>5965000.0</v>
      </c>
      <c r="S107" s="35">
        <v>0</v>
      </c>
      <c r="T107" s="35">
        <v>0</v>
      </c>
      <c r="U107" s="35">
        <v>0</v>
      </c>
      <c r="V107" s="35">
        <v>0</v>
      </c>
      <c r="W107" s="37" t="str">
        <f>IF(S107="",0,S107*1.5)</f>
        <v>0</v>
      </c>
      <c r="X107" s="37" t="str">
        <f>IF(T107="",0,T107*2)</f>
        <v>0</v>
      </c>
      <c r="Y107" s="37" t="str">
        <f>IF(U107="",0,U107*3)</f>
        <v>0</v>
      </c>
      <c r="Z107" s="37" t="str">
        <f>IF(V107="",0,V107*4)</f>
        <v>0</v>
      </c>
      <c r="AA107" s="37" t="str">
        <f>SUM(W107:Z107)</f>
        <v>0</v>
      </c>
      <c r="AB107" s="36" t="str">
        <f>IF(N107="",0,N107*AA107)</f>
        <v>0</v>
      </c>
      <c r="AC107" s="37">
        <v>0</v>
      </c>
      <c r="AD107" s="37">
        <v>0</v>
      </c>
      <c r="AE107" s="37" t="str">
        <f>AB107+AD107</f>
        <v>0</v>
      </c>
      <c r="AF107" s="36">
        <v>0</v>
      </c>
      <c r="AG107" s="36">
        <v>300000.0</v>
      </c>
      <c r="AH107" s="36">
        <v>0</v>
      </c>
      <c r="AI107" s="36">
        <v>0</v>
      </c>
      <c r="AJ107" s="36">
        <v>0</v>
      </c>
      <c r="AK107" s="36" t="str">
        <f>SUM(AH107:AJ107)</f>
        <v>0</v>
      </c>
      <c r="AL107" s="38">
        <v>0</v>
      </c>
      <c r="AM107" s="36" t="str">
        <f>AK107+AL107+AQ107+AR107+AS107+AT107+AU107</f>
        <v>0</v>
      </c>
      <c r="AN107" s="36" t="str">
        <f>AG107+AE107+AF107</f>
        <v>0</v>
      </c>
      <c r="AO107" s="36" t="str">
        <f>AN107-AM107</f>
        <v>0</v>
      </c>
      <c r="AP107" s="36" t="str">
        <f>AO107</f>
        <v>0</v>
      </c>
      <c r="AQ107" s="36">
        <v>0</v>
      </c>
      <c r="AR107" s="36">
        <v>0</v>
      </c>
      <c r="AS107" s="36">
        <v>0</v>
      </c>
      <c r="AT107" s="36">
        <v>0</v>
      </c>
      <c r="AU107" s="36">
        <v>0</v>
      </c>
      <c r="AV107" s="26" t="s">
        <v>864</v>
      </c>
      <c r="AW107" s="23" t="s">
        <v>865</v>
      </c>
      <c r="AX107" s="26" t="s">
        <v>864</v>
      </c>
      <c r="AY107" s="26"/>
    </row>
    <row r="108" spans="1:51">
      <c r="A108" s="31">
        <v>80</v>
      </c>
      <c r="B108" s="7">
        <v>41527</v>
      </c>
      <c r="C108" s="7" t="s">
        <v>863</v>
      </c>
      <c r="D108" s="7" t="s">
        <v>842</v>
      </c>
      <c r="E108" s="31" t="s">
        <v>307</v>
      </c>
      <c r="F108" s="31" t="s">
        <v>4</v>
      </c>
      <c r="G108" s="31" t="s">
        <v>26</v>
      </c>
      <c r="H108" s="31" t="s">
        <v>2</v>
      </c>
      <c r="I108" s="34">
        <v>0.0</v>
      </c>
      <c r="J108" s="35">
        <v>21.0</v>
      </c>
      <c r="K108" s="34">
        <v>168.0</v>
      </c>
      <c r="L108" s="34">
        <v>0</v>
      </c>
      <c r="M108" s="36">
        <v>230788.57</v>
      </c>
      <c r="N108" s="36">
        <v>27000.0</v>
      </c>
      <c r="O108" s="36">
        <v>4846560.0</v>
      </c>
      <c r="P108" s="36">
        <v>0</v>
      </c>
      <c r="Q108" s="36">
        <v>300000.0</v>
      </c>
      <c r="R108" s="36">
        <v>5146560.0</v>
      </c>
      <c r="S108" s="35">
        <v>0</v>
      </c>
      <c r="T108" s="35">
        <v>0</v>
      </c>
      <c r="U108" s="35">
        <v>0</v>
      </c>
      <c r="V108" s="35">
        <v>0</v>
      </c>
      <c r="W108" s="37" t="str">
        <f>IF(S108="",0,S108*1.5)</f>
        <v>0</v>
      </c>
      <c r="X108" s="37" t="str">
        <f>IF(T108="",0,T108*2)</f>
        <v>0</v>
      </c>
      <c r="Y108" s="37" t="str">
        <f>IF(U108="",0,U108*3)</f>
        <v>0</v>
      </c>
      <c r="Z108" s="37" t="str">
        <f>IF(V108="",0,V108*4)</f>
        <v>0</v>
      </c>
      <c r="AA108" s="37" t="str">
        <f>SUM(W108:Z108)</f>
        <v>0</v>
      </c>
      <c r="AB108" s="36" t="str">
        <f>IF(N108="",0,N108*AA108)</f>
        <v>0</v>
      </c>
      <c r="AC108" s="37">
        <v>0</v>
      </c>
      <c r="AD108" s="37">
        <v>0</v>
      </c>
      <c r="AE108" s="37" t="str">
        <f>AB108+AD108</f>
        <v>0</v>
      </c>
      <c r="AF108" s="36">
        <v>0</v>
      </c>
      <c r="AG108" s="36">
        <v>300000.0</v>
      </c>
      <c r="AH108" s="36">
        <v>0</v>
      </c>
      <c r="AI108" s="36">
        <v>0</v>
      </c>
      <c r="AJ108" s="36">
        <v>0</v>
      </c>
      <c r="AK108" s="36" t="str">
        <f>SUM(AH108:AJ108)</f>
        <v>0</v>
      </c>
      <c r="AL108" s="38">
        <v>0</v>
      </c>
      <c r="AM108" s="36" t="str">
        <f>AK108+AL108+AQ108+AR108+AS108+AT108+AU108</f>
        <v>0</v>
      </c>
      <c r="AN108" s="36" t="str">
        <f>AG108+AE108+AF108</f>
        <v>0</v>
      </c>
      <c r="AO108" s="36" t="str">
        <f>AN108-AM108</f>
        <v>0</v>
      </c>
      <c r="AP108" s="36" t="str">
        <f>AO108</f>
        <v>0</v>
      </c>
      <c r="AQ108" s="36">
        <v>0</v>
      </c>
      <c r="AR108" s="36">
        <v>0</v>
      </c>
      <c r="AS108" s="36">
        <v>0</v>
      </c>
      <c r="AT108" s="36">
        <v>0</v>
      </c>
      <c r="AU108" s="36">
        <v>0</v>
      </c>
      <c r="AV108" s="26" t="s">
        <v>862</v>
      </c>
      <c r="AW108" s="23" t="s">
        <v>603</v>
      </c>
      <c r="AX108" s="26" t="s">
        <v>862</v>
      </c>
      <c r="AY108" s="26"/>
    </row>
    <row r="109" spans="1:51">
      <c r="A109" s="31">
        <v>81</v>
      </c>
      <c r="B109" s="7">
        <v>41805</v>
      </c>
      <c r="C109" s="7" t="s">
        <v>861</v>
      </c>
      <c r="D109" s="7" t="s">
        <v>860</v>
      </c>
      <c r="E109" s="31" t="s">
        <v>307</v>
      </c>
      <c r="F109" s="31" t="s">
        <v>4</v>
      </c>
      <c r="G109" s="31" t="s">
        <v>26</v>
      </c>
      <c r="H109" s="31" t="s">
        <v>2</v>
      </c>
      <c r="I109" s="34">
        <v>0.0</v>
      </c>
      <c r="J109" s="35">
        <v>21.0</v>
      </c>
      <c r="K109" s="34">
        <v>168.0</v>
      </c>
      <c r="L109" s="34">
        <v>0</v>
      </c>
      <c r="M109" s="36">
        <v>290791.67</v>
      </c>
      <c r="N109" s="36">
        <v>22000.0</v>
      </c>
      <c r="O109" s="36">
        <v>6106625.0</v>
      </c>
      <c r="P109" s="36">
        <v>0</v>
      </c>
      <c r="Q109" s="36">
        <v>500000.0</v>
      </c>
      <c r="R109" s="36">
        <v>6606625.0</v>
      </c>
      <c r="S109" s="35">
        <v>0</v>
      </c>
      <c r="T109" s="35">
        <v>0</v>
      </c>
      <c r="U109" s="35">
        <v>0</v>
      </c>
      <c r="V109" s="35">
        <v>0</v>
      </c>
      <c r="W109" s="37" t="str">
        <f>IF(S109="",0,S109*1.5)</f>
        <v>0</v>
      </c>
      <c r="X109" s="37" t="str">
        <f>IF(T109="",0,T109*2)</f>
        <v>0</v>
      </c>
      <c r="Y109" s="37" t="str">
        <f>IF(U109="",0,U109*3)</f>
        <v>0</v>
      </c>
      <c r="Z109" s="37" t="str">
        <f>IF(V109="",0,V109*4)</f>
        <v>0</v>
      </c>
      <c r="AA109" s="37" t="str">
        <f>SUM(W109:Z109)</f>
        <v>0</v>
      </c>
      <c r="AB109" s="36" t="str">
        <f>IF(N109="",0,N109*AA109)</f>
        <v>0</v>
      </c>
      <c r="AC109" s="37">
        <v>0</v>
      </c>
      <c r="AD109" s="37">
        <v>0</v>
      </c>
      <c r="AE109" s="37" t="str">
        <f>AB109+AD109</f>
        <v>0</v>
      </c>
      <c r="AF109" s="36">
        <v>0</v>
      </c>
      <c r="AG109" s="36">
        <v>500000.0</v>
      </c>
      <c r="AH109" s="36">
        <v>0</v>
      </c>
      <c r="AI109" s="36">
        <v>0</v>
      </c>
      <c r="AJ109" s="36">
        <v>0</v>
      </c>
      <c r="AK109" s="36" t="str">
        <f>SUM(AH109:AJ109)</f>
        <v>0</v>
      </c>
      <c r="AL109" s="38">
        <v>0</v>
      </c>
      <c r="AM109" s="36" t="str">
        <f>AK109+AL109+AQ109+AR109+AS109+AT109+AU109</f>
        <v>0</v>
      </c>
      <c r="AN109" s="36" t="str">
        <f>AG109+AE109+AF109</f>
        <v>0</v>
      </c>
      <c r="AO109" s="36" t="str">
        <f>AN109-AM109</f>
        <v>0</v>
      </c>
      <c r="AP109" s="36" t="str">
        <f>AO109</f>
        <v>0</v>
      </c>
      <c r="AQ109" s="36">
        <v>0</v>
      </c>
      <c r="AR109" s="36">
        <v>0</v>
      </c>
      <c r="AS109" s="36">
        <v>0</v>
      </c>
      <c r="AT109" s="36">
        <v>0</v>
      </c>
      <c r="AU109" s="36">
        <v>0</v>
      </c>
      <c r="AV109" s="26" t="s">
        <v>858</v>
      </c>
      <c r="AW109" s="23" t="s">
        <v>859</v>
      </c>
      <c r="AX109" s="26" t="s">
        <v>858</v>
      </c>
      <c r="AY109" s="26"/>
    </row>
    <row r="110" spans="1:51">
      <c r="A110" s="31">
        <v>82</v>
      </c>
      <c r="B110" s="7">
        <v>41110</v>
      </c>
      <c r="C110" s="7" t="s">
        <v>857</v>
      </c>
      <c r="D110" s="7" t="s">
        <v>842</v>
      </c>
      <c r="E110" s="31" t="s">
        <v>307</v>
      </c>
      <c r="F110" s="31" t="s">
        <v>4</v>
      </c>
      <c r="G110" s="31" t="s">
        <v>26</v>
      </c>
      <c r="H110" s="31" t="s">
        <v>2</v>
      </c>
      <c r="I110" s="34">
        <v>0.0</v>
      </c>
      <c r="J110" s="35">
        <v>21.0</v>
      </c>
      <c r="K110" s="34">
        <v>168.0</v>
      </c>
      <c r="L110" s="34">
        <v>0</v>
      </c>
      <c r="M110" s="36">
        <v>226392.57</v>
      </c>
      <c r="N110" s="36">
        <v>26000.0</v>
      </c>
      <c r="O110" s="36">
        <v>4754244.0</v>
      </c>
      <c r="P110" s="36">
        <v>0</v>
      </c>
      <c r="Q110" s="36">
        <v>300000.0</v>
      </c>
      <c r="R110" s="36">
        <v>5054244.0</v>
      </c>
      <c r="S110" s="35">
        <v>0</v>
      </c>
      <c r="T110" s="35">
        <v>0</v>
      </c>
      <c r="U110" s="35">
        <v>0</v>
      </c>
      <c r="V110" s="35">
        <v>0</v>
      </c>
      <c r="W110" s="37" t="str">
        <f>IF(S110="",0,S110*1.5)</f>
        <v>0</v>
      </c>
      <c r="X110" s="37" t="str">
        <f>IF(T110="",0,T110*2)</f>
        <v>0</v>
      </c>
      <c r="Y110" s="37" t="str">
        <f>IF(U110="",0,U110*3)</f>
        <v>0</v>
      </c>
      <c r="Z110" s="37" t="str">
        <f>IF(V110="",0,V110*4)</f>
        <v>0</v>
      </c>
      <c r="AA110" s="37" t="str">
        <f>SUM(W110:Z110)</f>
        <v>0</v>
      </c>
      <c r="AB110" s="36" t="str">
        <f>IF(N110="",0,N110*AA110)</f>
        <v>0</v>
      </c>
      <c r="AC110" s="37">
        <v>0</v>
      </c>
      <c r="AD110" s="37">
        <v>0</v>
      </c>
      <c r="AE110" s="37" t="str">
        <f>AB110+AD110</f>
        <v>0</v>
      </c>
      <c r="AF110" s="36">
        <v>50000.0</v>
      </c>
      <c r="AG110" s="36">
        <v>350000.0</v>
      </c>
      <c r="AH110" s="36">
        <v>0</v>
      </c>
      <c r="AI110" s="36">
        <v>0</v>
      </c>
      <c r="AJ110" s="36">
        <v>0</v>
      </c>
      <c r="AK110" s="36" t="str">
        <f>SUM(AH110:AJ110)</f>
        <v>0</v>
      </c>
      <c r="AL110" s="38">
        <v>0</v>
      </c>
      <c r="AM110" s="36" t="str">
        <f>AK110+AL110+AQ110+AR110+AS110+AT110+AU110</f>
        <v>0</v>
      </c>
      <c r="AN110" s="36" t="str">
        <f>AG110+AE110+AF110</f>
        <v>0</v>
      </c>
      <c r="AO110" s="36" t="str">
        <f>AN110-AM110</f>
        <v>0</v>
      </c>
      <c r="AP110" s="36" t="str">
        <f>AO110</f>
        <v>0</v>
      </c>
      <c r="AQ110" s="36">
        <v>0</v>
      </c>
      <c r="AR110" s="36">
        <v>0</v>
      </c>
      <c r="AS110" s="36">
        <v>0</v>
      </c>
      <c r="AT110" s="36">
        <v>0</v>
      </c>
      <c r="AU110" s="36">
        <v>0</v>
      </c>
      <c r="AV110" s="26" t="s">
        <v>855</v>
      </c>
      <c r="AW110" s="23" t="s">
        <v>856</v>
      </c>
      <c r="AX110" s="26" t="s">
        <v>855</v>
      </c>
      <c r="AY110" s="26"/>
    </row>
    <row r="111" spans="1:51">
      <c r="A111" s="31">
        <v>83</v>
      </c>
      <c r="B111" s="7">
        <v>41468</v>
      </c>
      <c r="C111" s="7" t="s">
        <v>854</v>
      </c>
      <c r="D111" s="7" t="s">
        <v>842</v>
      </c>
      <c r="E111" s="31" t="s">
        <v>307</v>
      </c>
      <c r="F111" s="31" t="s">
        <v>4</v>
      </c>
      <c r="G111" s="31" t="s">
        <v>122</v>
      </c>
      <c r="H111" s="31" t="s">
        <v>2</v>
      </c>
      <c r="I111" s="34">
        <v>0.0</v>
      </c>
      <c r="J111" s="35">
        <v>21.0</v>
      </c>
      <c r="K111" s="34">
        <v>168.0</v>
      </c>
      <c r="L111" s="34">
        <v>0</v>
      </c>
      <c r="M111" s="36">
        <v>231914.38</v>
      </c>
      <c r="N111" s="36">
        <v>27000.0</v>
      </c>
      <c r="O111" s="36">
        <v>4870202.0</v>
      </c>
      <c r="P111" s="36">
        <v>0</v>
      </c>
      <c r="Q111" s="36">
        <v>300000.0</v>
      </c>
      <c r="R111" s="36">
        <v>5170202.0</v>
      </c>
      <c r="S111" s="35">
        <v>0</v>
      </c>
      <c r="T111" s="35">
        <v>0</v>
      </c>
      <c r="U111" s="35">
        <v>0</v>
      </c>
      <c r="V111" s="35">
        <v>0</v>
      </c>
      <c r="W111" s="37" t="str">
        <f>IF(S111="",0,S111*1.5)</f>
        <v>0</v>
      </c>
      <c r="X111" s="37" t="str">
        <f>IF(T111="",0,T111*2)</f>
        <v>0</v>
      </c>
      <c r="Y111" s="37" t="str">
        <f>IF(U111="",0,U111*3)</f>
        <v>0</v>
      </c>
      <c r="Z111" s="37" t="str">
        <f>IF(V111="",0,V111*4)</f>
        <v>0</v>
      </c>
      <c r="AA111" s="37" t="str">
        <f>SUM(W111:Z111)</f>
        <v>0</v>
      </c>
      <c r="AB111" s="36" t="str">
        <f>IF(N111="",0,N111*AA111)</f>
        <v>0</v>
      </c>
      <c r="AC111" s="37">
        <v>0</v>
      </c>
      <c r="AD111" s="37">
        <v>0</v>
      </c>
      <c r="AE111" s="37" t="str">
        <f>AB111+AD111</f>
        <v>0</v>
      </c>
      <c r="AF111" s="36">
        <v>300000.0</v>
      </c>
      <c r="AG111" s="36">
        <v>600000.0</v>
      </c>
      <c r="AH111" s="36">
        <v>0</v>
      </c>
      <c r="AI111" s="36">
        <v>0</v>
      </c>
      <c r="AJ111" s="36">
        <v>0</v>
      </c>
      <c r="AK111" s="36" t="str">
        <f>SUM(AH111:AJ111)</f>
        <v>0</v>
      </c>
      <c r="AL111" s="38">
        <v>0</v>
      </c>
      <c r="AM111" s="36" t="str">
        <f>AK111+AL111+AQ111+AR111+AS111+AT111+AU111</f>
        <v>0</v>
      </c>
      <c r="AN111" s="36" t="str">
        <f>AG111+AE111+AF111</f>
        <v>0</v>
      </c>
      <c r="AO111" s="36" t="str">
        <f>AN111-AM111</f>
        <v>0</v>
      </c>
      <c r="AP111" s="36" t="str">
        <f>AO111</f>
        <v>0</v>
      </c>
      <c r="AQ111" s="36">
        <v>0</v>
      </c>
      <c r="AR111" s="36">
        <v>0</v>
      </c>
      <c r="AS111" s="36">
        <v>0</v>
      </c>
      <c r="AT111" s="36">
        <v>0</v>
      </c>
      <c r="AU111" s="36">
        <v>0</v>
      </c>
      <c r="AV111" s="26" t="s">
        <v>852</v>
      </c>
      <c r="AW111" s="23" t="s">
        <v>853</v>
      </c>
      <c r="AX111" s="26" t="s">
        <v>852</v>
      </c>
      <c r="AY111" s="26"/>
    </row>
    <row r="112" spans="1:51">
      <c r="A112" s="31">
        <v>84</v>
      </c>
      <c r="B112" s="7">
        <v>41513</v>
      </c>
      <c r="C112" s="7" t="s">
        <v>851</v>
      </c>
      <c r="D112" s="7" t="s">
        <v>850</v>
      </c>
      <c r="E112" s="31" t="s">
        <v>307</v>
      </c>
      <c r="F112" s="31" t="s">
        <v>4</v>
      </c>
      <c r="G112" s="31" t="s">
        <v>122</v>
      </c>
      <c r="H112" s="31" t="s">
        <v>2</v>
      </c>
      <c r="I112" s="34">
        <v>0.0</v>
      </c>
      <c r="J112" s="35">
        <v>21.0</v>
      </c>
      <c r="K112" s="34">
        <v>168.0</v>
      </c>
      <c r="L112" s="34">
        <v>0</v>
      </c>
      <c r="M112" s="36">
        <v>180952.38</v>
      </c>
      <c r="N112" s="36">
        <v>17000.0</v>
      </c>
      <c r="O112" s="36">
        <v>3800000.0</v>
      </c>
      <c r="P112" s="36">
        <v>0</v>
      </c>
      <c r="Q112" s="36">
        <v>150000.0</v>
      </c>
      <c r="R112" s="36">
        <v>3950000.0</v>
      </c>
      <c r="S112" s="35">
        <v>0</v>
      </c>
      <c r="T112" s="35">
        <v>0</v>
      </c>
      <c r="U112" s="35">
        <v>0</v>
      </c>
      <c r="V112" s="35">
        <v>0</v>
      </c>
      <c r="W112" s="37" t="str">
        <f>IF(S112="",0,S112*1.5)</f>
        <v>0</v>
      </c>
      <c r="X112" s="37" t="str">
        <f>IF(T112="",0,T112*2)</f>
        <v>0</v>
      </c>
      <c r="Y112" s="37" t="str">
        <f>IF(U112="",0,U112*3)</f>
        <v>0</v>
      </c>
      <c r="Z112" s="37" t="str">
        <f>IF(V112="",0,V112*4)</f>
        <v>0</v>
      </c>
      <c r="AA112" s="37" t="str">
        <f>SUM(W112:Z112)</f>
        <v>0</v>
      </c>
      <c r="AB112" s="36" t="str">
        <f>IF(N112="",0,N112*AA112)</f>
        <v>0</v>
      </c>
      <c r="AC112" s="37">
        <v>0</v>
      </c>
      <c r="AD112" s="37">
        <v>0</v>
      </c>
      <c r="AE112" s="37" t="str">
        <f>AB112+AD112</f>
        <v>0</v>
      </c>
      <c r="AF112" s="36">
        <v>0</v>
      </c>
      <c r="AG112" s="36">
        <v>150000.0</v>
      </c>
      <c r="AH112" s="36">
        <v>0</v>
      </c>
      <c r="AI112" s="36">
        <v>0</v>
      </c>
      <c r="AJ112" s="36">
        <v>0</v>
      </c>
      <c r="AK112" s="36" t="str">
        <f>SUM(AH112:AJ112)</f>
        <v>0</v>
      </c>
      <c r="AL112" s="38">
        <v>0</v>
      </c>
      <c r="AM112" s="36" t="str">
        <f>AK112+AL112+AQ112+AR112+AS112+AT112+AU112</f>
        <v>0</v>
      </c>
      <c r="AN112" s="36" t="str">
        <f>AG112+AE112+AF112</f>
        <v>0</v>
      </c>
      <c r="AO112" s="36" t="str">
        <f>AN112-AM112</f>
        <v>0</v>
      </c>
      <c r="AP112" s="36" t="str">
        <f>AO112</f>
        <v>0</v>
      </c>
      <c r="AQ112" s="36">
        <v>0</v>
      </c>
      <c r="AR112" s="36">
        <v>0</v>
      </c>
      <c r="AS112" s="36">
        <v>0</v>
      </c>
      <c r="AT112" s="36">
        <v>0</v>
      </c>
      <c r="AU112" s="36">
        <v>0</v>
      </c>
      <c r="AV112" s="26" t="s">
        <v>848</v>
      </c>
      <c r="AW112" s="23" t="s">
        <v>849</v>
      </c>
      <c r="AX112" s="26" t="s">
        <v>848</v>
      </c>
      <c r="AY112" s="26"/>
    </row>
    <row r="113" spans="1:51">
      <c r="A113" s="31">
        <v>85</v>
      </c>
      <c r="B113" s="7">
        <v>41809</v>
      </c>
      <c r="C113" s="7" t="s">
        <v>847</v>
      </c>
      <c r="D113" s="7" t="s">
        <v>846</v>
      </c>
      <c r="E113" s="31" t="s">
        <v>307</v>
      </c>
      <c r="F113" s="31" t="s">
        <v>4</v>
      </c>
      <c r="G113" s="31" t="s">
        <v>122</v>
      </c>
      <c r="H113" s="31" t="s">
        <v>2</v>
      </c>
      <c r="I113" s="34">
        <v>0.0</v>
      </c>
      <c r="J113" s="35">
        <v>21.0</v>
      </c>
      <c r="K113" s="34">
        <v>168.0</v>
      </c>
      <c r="L113" s="34">
        <v>0</v>
      </c>
      <c r="M113" s="36">
        <v>182121.19</v>
      </c>
      <c r="N113" s="36">
        <v>18000.0</v>
      </c>
      <c r="O113" s="36">
        <v>3824545.0</v>
      </c>
      <c r="P113" s="36">
        <v>0</v>
      </c>
      <c r="Q113" s="36">
        <v>300000.0</v>
      </c>
      <c r="R113" s="36">
        <v>4124545.0</v>
      </c>
      <c r="S113" s="35">
        <v>0</v>
      </c>
      <c r="T113" s="35">
        <v>0</v>
      </c>
      <c r="U113" s="35">
        <v>0</v>
      </c>
      <c r="V113" s="35">
        <v>0</v>
      </c>
      <c r="W113" s="37" t="str">
        <f>IF(S113="",0,S113*1.5)</f>
        <v>0</v>
      </c>
      <c r="X113" s="37" t="str">
        <f>IF(T113="",0,T113*2)</f>
        <v>0</v>
      </c>
      <c r="Y113" s="37" t="str">
        <f>IF(U113="",0,U113*3)</f>
        <v>0</v>
      </c>
      <c r="Z113" s="37" t="str">
        <f>IF(V113="",0,V113*4)</f>
        <v>0</v>
      </c>
      <c r="AA113" s="37" t="str">
        <f>SUM(W113:Z113)</f>
        <v>0</v>
      </c>
      <c r="AB113" s="36" t="str">
        <f>IF(N113="",0,N113*AA113)</f>
        <v>0</v>
      </c>
      <c r="AC113" s="37">
        <v>0</v>
      </c>
      <c r="AD113" s="37">
        <v>0</v>
      </c>
      <c r="AE113" s="37" t="str">
        <f>AB113+AD113</f>
        <v>0</v>
      </c>
      <c r="AF113" s="36">
        <v>0</v>
      </c>
      <c r="AG113" s="36">
        <v>300000.0</v>
      </c>
      <c r="AH113" s="36">
        <v>0</v>
      </c>
      <c r="AI113" s="36">
        <v>0</v>
      </c>
      <c r="AJ113" s="36">
        <v>0</v>
      </c>
      <c r="AK113" s="36" t="str">
        <f>SUM(AH113:AJ113)</f>
        <v>0</v>
      </c>
      <c r="AL113" s="38">
        <v>0</v>
      </c>
      <c r="AM113" s="36" t="str">
        <f>AK113+AL113+AQ113+AR113+AS113+AT113+AU113</f>
        <v>0</v>
      </c>
      <c r="AN113" s="36" t="str">
        <f>AG113+AE113+AF113</f>
        <v>0</v>
      </c>
      <c r="AO113" s="36" t="str">
        <f>AN113-AM113</f>
        <v>0</v>
      </c>
      <c r="AP113" s="36" t="str">
        <f>AO113</f>
        <v>0</v>
      </c>
      <c r="AQ113" s="36">
        <v>0</v>
      </c>
      <c r="AR113" s="36">
        <v>0</v>
      </c>
      <c r="AS113" s="36">
        <v>0</v>
      </c>
      <c r="AT113" s="36">
        <v>0</v>
      </c>
      <c r="AU113" s="36">
        <v>0</v>
      </c>
      <c r="AV113" s="26" t="s">
        <v>844</v>
      </c>
      <c r="AW113" s="23" t="s">
        <v>845</v>
      </c>
      <c r="AX113" s="26" t="s">
        <v>844</v>
      </c>
      <c r="AY113" s="26"/>
    </row>
    <row r="114" spans="1:51">
      <c r="A114" s="31">
        <v>86</v>
      </c>
      <c r="B114" s="7">
        <v>42309</v>
      </c>
      <c r="C114" s="7" t="s">
        <v>843</v>
      </c>
      <c r="D114" s="7" t="s">
        <v>842</v>
      </c>
      <c r="E114" s="31" t="s">
        <v>307</v>
      </c>
      <c r="F114" s="31" t="s">
        <v>4</v>
      </c>
      <c r="G114" s="31" t="s">
        <v>3</v>
      </c>
      <c r="H114" s="31" t="s">
        <v>2</v>
      </c>
      <c r="I114" s="34">
        <v>0.0</v>
      </c>
      <c r="J114" s="35">
        <v>21.0</v>
      </c>
      <c r="K114" s="34">
        <v>168.0</v>
      </c>
      <c r="L114" s="34">
        <v>0</v>
      </c>
      <c r="M114" s="36">
        <v>219798.62</v>
      </c>
      <c r="N114" s="36">
        <v>25000.0</v>
      </c>
      <c r="O114" s="36">
        <v>4615771.0</v>
      </c>
      <c r="P114" s="36">
        <v>0</v>
      </c>
      <c r="Q114" s="36">
        <v>300000.0</v>
      </c>
      <c r="R114" s="36">
        <v>4915771.0</v>
      </c>
      <c r="S114" s="35">
        <v>0</v>
      </c>
      <c r="T114" s="35">
        <v>0</v>
      </c>
      <c r="U114" s="35">
        <v>0</v>
      </c>
      <c r="V114" s="35">
        <v>0</v>
      </c>
      <c r="W114" s="37" t="str">
        <f>IF(S114="",0,S114*1.5)</f>
        <v>0</v>
      </c>
      <c r="X114" s="37" t="str">
        <f>IF(T114="",0,T114*2)</f>
        <v>0</v>
      </c>
      <c r="Y114" s="37" t="str">
        <f>IF(U114="",0,U114*3)</f>
        <v>0</v>
      </c>
      <c r="Z114" s="37" t="str">
        <f>IF(V114="",0,V114*4)</f>
        <v>0</v>
      </c>
      <c r="AA114" s="37" t="str">
        <f>SUM(W114:Z114)</f>
        <v>0</v>
      </c>
      <c r="AB114" s="36" t="str">
        <f>IF(N114="",0,N114*AA114)</f>
        <v>0</v>
      </c>
      <c r="AC114" s="37">
        <v>0</v>
      </c>
      <c r="AD114" s="37">
        <v>0</v>
      </c>
      <c r="AE114" s="37" t="str">
        <f>AB114+AD114</f>
        <v>0</v>
      </c>
      <c r="AF114" s="36">
        <v>0</v>
      </c>
      <c r="AG114" s="36">
        <v>300000.0</v>
      </c>
      <c r="AH114" s="36">
        <v>0</v>
      </c>
      <c r="AI114" s="36">
        <v>0</v>
      </c>
      <c r="AJ114" s="36">
        <v>0</v>
      </c>
      <c r="AK114" s="36" t="str">
        <f>SUM(AH114:AJ114)</f>
        <v>0</v>
      </c>
      <c r="AL114" s="38">
        <v>0</v>
      </c>
      <c r="AM114" s="36" t="str">
        <f>AK114+AL114+AQ114+AR114+AS114+AT114+AU114</f>
        <v>0</v>
      </c>
      <c r="AN114" s="36" t="str">
        <f>AG114+AE114+AF114</f>
        <v>0</v>
      </c>
      <c r="AO114" s="36" t="str">
        <f>AN114-AM114</f>
        <v>0</v>
      </c>
      <c r="AP114" s="36" t="str">
        <f>AO114</f>
        <v>0</v>
      </c>
      <c r="AQ114" s="36">
        <v>0</v>
      </c>
      <c r="AR114" s="36">
        <v>0</v>
      </c>
      <c r="AS114" s="36">
        <v>0</v>
      </c>
      <c r="AT114" s="36">
        <v>0</v>
      </c>
      <c r="AU114" s="36">
        <v>0</v>
      </c>
      <c r="AV114" s="26" t="s">
        <v>840</v>
      </c>
      <c r="AW114" s="23" t="s">
        <v>841</v>
      </c>
      <c r="AX114" s="26" t="s">
        <v>840</v>
      </c>
      <c r="AY114" s="26"/>
    </row>
    <row r="115" spans="1:51">
      <c r="A115" s="31">
        <v>87</v>
      </c>
      <c r="B115" s="7">
        <v>10147</v>
      </c>
      <c r="C115" s="7" t="s">
        <v>839</v>
      </c>
      <c r="D115" s="7" t="s">
        <v>838</v>
      </c>
      <c r="E115" s="31" t="s">
        <v>307</v>
      </c>
      <c r="F115" s="31" t="s">
        <v>4</v>
      </c>
      <c r="G115" s="31" t="s">
        <v>14</v>
      </c>
      <c r="H115" s="31" t="s">
        <v>2</v>
      </c>
      <c r="I115" s="34">
        <v>0.0</v>
      </c>
      <c r="J115" s="35">
        <v>21.0</v>
      </c>
      <c r="K115" s="34">
        <v>168.0</v>
      </c>
      <c r="L115" s="34">
        <v>0</v>
      </c>
      <c r="M115" s="36">
        <v>147142.86</v>
      </c>
      <c r="N115" s="36">
        <v>13000.0</v>
      </c>
      <c r="O115" s="36">
        <v>3090000.0</v>
      </c>
      <c r="P115" s="36">
        <v>0</v>
      </c>
      <c r="Q115" s="36">
        <v>0</v>
      </c>
      <c r="R115" s="36">
        <v>3090000.0</v>
      </c>
      <c r="S115" s="35">
        <v>0</v>
      </c>
      <c r="T115" s="35">
        <v>0</v>
      </c>
      <c r="U115" s="35">
        <v>0</v>
      </c>
      <c r="V115" s="35">
        <v>0</v>
      </c>
      <c r="W115" s="37" t="str">
        <f>IF(S115="",0,S115*1.5)</f>
        <v>0</v>
      </c>
      <c r="X115" s="37" t="str">
        <f>IF(T115="",0,T115*2)</f>
        <v>0</v>
      </c>
      <c r="Y115" s="37" t="str">
        <f>IF(U115="",0,U115*3)</f>
        <v>0</v>
      </c>
      <c r="Z115" s="37" t="str">
        <f>IF(V115="",0,V115*4)</f>
        <v>0</v>
      </c>
      <c r="AA115" s="37" t="str">
        <f>SUM(W115:Z115)</f>
        <v>0</v>
      </c>
      <c r="AB115" s="36" t="str">
        <f>IF(N115="",0,N115*AA115)</f>
        <v>0</v>
      </c>
      <c r="AC115" s="37">
        <v>0</v>
      </c>
      <c r="AD115" s="37">
        <v>0</v>
      </c>
      <c r="AE115" s="37" t="str">
        <f>AB115+AD115</f>
        <v>0</v>
      </c>
      <c r="AF115" s="36">
        <v>0</v>
      </c>
      <c r="AG115" s="36">
        <v>0</v>
      </c>
      <c r="AH115" s="36">
        <v>0</v>
      </c>
      <c r="AI115" s="36">
        <v>0</v>
      </c>
      <c r="AJ115" s="36">
        <v>0</v>
      </c>
      <c r="AK115" s="36" t="str">
        <f>SUM(AH115:AJ115)</f>
        <v>0</v>
      </c>
      <c r="AL115" s="38">
        <v>0</v>
      </c>
      <c r="AM115" s="36" t="str">
        <f>AK115+AL115+AQ115+AR115+AS115+AT115+AU115</f>
        <v>0</v>
      </c>
      <c r="AN115" s="36" t="str">
        <f>AG115+AE115+AF115</f>
        <v>0</v>
      </c>
      <c r="AO115" s="36" t="str">
        <f>AN115-AM115</f>
        <v>0</v>
      </c>
      <c r="AP115" s="36" t="str">
        <f>AO115</f>
        <v>0</v>
      </c>
      <c r="AQ115" s="36">
        <v>0</v>
      </c>
      <c r="AR115" s="36">
        <v>0</v>
      </c>
      <c r="AS115" s="36">
        <v>0</v>
      </c>
      <c r="AT115" s="36">
        <v>0</v>
      </c>
      <c r="AU115" s="36">
        <v>0</v>
      </c>
      <c r="AV115" s="26" t="s">
        <v>836</v>
      </c>
      <c r="AW115" s="23" t="s">
        <v>837</v>
      </c>
      <c r="AX115" s="26" t="s">
        <v>836</v>
      </c>
      <c r="AY115" s="26"/>
    </row>
    <row r="116" spans="1:51">
      <c r="A116" s="31">
        <v>88</v>
      </c>
      <c r="B116" s="7">
        <v>42398</v>
      </c>
      <c r="C116" s="7" t="s">
        <v>835</v>
      </c>
      <c r="D116" s="7" t="s">
        <v>834</v>
      </c>
      <c r="E116" s="31" t="s">
        <v>307</v>
      </c>
      <c r="F116" s="31" t="s">
        <v>4</v>
      </c>
      <c r="G116" s="31" t="s">
        <v>833</v>
      </c>
      <c r="H116" s="31" t="s">
        <v>2</v>
      </c>
      <c r="I116" s="34">
        <v>0.0</v>
      </c>
      <c r="J116" s="35">
        <v>21.0</v>
      </c>
      <c r="K116" s="34">
        <v>168.0</v>
      </c>
      <c r="L116" s="34">
        <v>0</v>
      </c>
      <c r="M116" s="36">
        <v>212180.0</v>
      </c>
      <c r="N116" s="36">
        <v>18000.0</v>
      </c>
      <c r="O116" s="36">
        <v>4455780.0</v>
      </c>
      <c r="P116" s="36">
        <v>0</v>
      </c>
      <c r="Q116" s="36">
        <v>0</v>
      </c>
      <c r="R116" s="36">
        <v>4455780.0</v>
      </c>
      <c r="S116" s="35">
        <v>0</v>
      </c>
      <c r="T116" s="35">
        <v>0</v>
      </c>
      <c r="U116" s="35">
        <v>0</v>
      </c>
      <c r="V116" s="35">
        <v>0</v>
      </c>
      <c r="W116" s="37" t="str">
        <f>IF(S116="",0,S116*1.5)</f>
        <v>0</v>
      </c>
      <c r="X116" s="37" t="str">
        <f>IF(T116="",0,T116*2)</f>
        <v>0</v>
      </c>
      <c r="Y116" s="37" t="str">
        <f>IF(U116="",0,U116*3)</f>
        <v>0</v>
      </c>
      <c r="Z116" s="37" t="str">
        <f>IF(V116="",0,V116*4)</f>
        <v>0</v>
      </c>
      <c r="AA116" s="37" t="str">
        <f>SUM(W116:Z116)</f>
        <v>0</v>
      </c>
      <c r="AB116" s="36" t="str">
        <f>IF(N116="",0,N116*AA116)</f>
        <v>0</v>
      </c>
      <c r="AC116" s="37">
        <v>0</v>
      </c>
      <c r="AD116" s="37">
        <v>0</v>
      </c>
      <c r="AE116" s="37" t="str">
        <f>AB116+AD116</f>
        <v>0</v>
      </c>
      <c r="AF116" s="36">
        <v>950000.0</v>
      </c>
      <c r="AG116" s="36">
        <v>950000.0</v>
      </c>
      <c r="AH116" s="36">
        <v>0</v>
      </c>
      <c r="AI116" s="36">
        <v>0</v>
      </c>
      <c r="AJ116" s="36">
        <v>0</v>
      </c>
      <c r="AK116" s="36" t="str">
        <f>SUM(AH116:AJ116)</f>
        <v>0</v>
      </c>
      <c r="AL116" s="38">
        <v>0</v>
      </c>
      <c r="AM116" s="36" t="str">
        <f>AK116+AL116+AQ116+AR116+AS116+AT116+AU116</f>
        <v>0</v>
      </c>
      <c r="AN116" s="36" t="str">
        <f>AG116+AE116+AF116</f>
        <v>0</v>
      </c>
      <c r="AO116" s="36" t="str">
        <f>AN116-AM116</f>
        <v>0</v>
      </c>
      <c r="AP116" s="36" t="str">
        <f>AO116</f>
        <v>0</v>
      </c>
      <c r="AQ116" s="36">
        <v>0</v>
      </c>
      <c r="AR116" s="36">
        <v>0</v>
      </c>
      <c r="AS116" s="36">
        <v>0</v>
      </c>
      <c r="AT116" s="36">
        <v>0</v>
      </c>
      <c r="AU116" s="36">
        <v>0</v>
      </c>
      <c r="AV116" s="26" t="s">
        <v>831</v>
      </c>
      <c r="AW116" s="23" t="s">
        <v>832</v>
      </c>
      <c r="AX116" s="26" t="s">
        <v>831</v>
      </c>
      <c r="AY116" s="26"/>
    </row>
    <row r="117" spans="1:51">
      <c r="A117" s="31">
        <v>89</v>
      </c>
      <c r="B117" s="7">
        <v>41528</v>
      </c>
      <c r="C117" s="7" t="s">
        <v>830</v>
      </c>
      <c r="D117" s="7" t="s">
        <v>829</v>
      </c>
      <c r="E117" s="31" t="s">
        <v>307</v>
      </c>
      <c r="F117" s="31" t="s">
        <v>4</v>
      </c>
      <c r="G117" s="31" t="s">
        <v>3</v>
      </c>
      <c r="H117" s="31" t="s">
        <v>2</v>
      </c>
      <c r="I117" s="34">
        <v>0.0</v>
      </c>
      <c r="J117" s="35">
        <v>21.0</v>
      </c>
      <c r="K117" s="34">
        <v>168.0</v>
      </c>
      <c r="L117" s="34">
        <v>0</v>
      </c>
      <c r="M117" s="36">
        <v>190298.9</v>
      </c>
      <c r="N117" s="36">
        <v>18000.0</v>
      </c>
      <c r="O117" s="36">
        <v>3996277.0</v>
      </c>
      <c r="P117" s="36">
        <v>0</v>
      </c>
      <c r="Q117" s="36">
        <v>0</v>
      </c>
      <c r="R117" s="36">
        <v>3996277.0</v>
      </c>
      <c r="S117" s="35">
        <v>0</v>
      </c>
      <c r="T117" s="35">
        <v>0</v>
      </c>
      <c r="U117" s="35">
        <v>0</v>
      </c>
      <c r="V117" s="35">
        <v>0</v>
      </c>
      <c r="W117" s="37" t="str">
        <f>IF(S117="",0,S117*1.5)</f>
        <v>0</v>
      </c>
      <c r="X117" s="37" t="str">
        <f>IF(T117="",0,T117*2)</f>
        <v>0</v>
      </c>
      <c r="Y117" s="37" t="str">
        <f>IF(U117="",0,U117*3)</f>
        <v>0</v>
      </c>
      <c r="Z117" s="37" t="str">
        <f>IF(V117="",0,V117*4)</f>
        <v>0</v>
      </c>
      <c r="AA117" s="37" t="str">
        <f>SUM(W117:Z117)</f>
        <v>0</v>
      </c>
      <c r="AB117" s="36" t="str">
        <f>IF(N117="",0,N117*AA117)</f>
        <v>0</v>
      </c>
      <c r="AC117" s="37">
        <v>0</v>
      </c>
      <c r="AD117" s="37">
        <v>0</v>
      </c>
      <c r="AE117" s="37" t="str">
        <f>AB117+AD117</f>
        <v>0</v>
      </c>
      <c r="AF117" s="36">
        <v>0</v>
      </c>
      <c r="AG117" s="36">
        <v>0</v>
      </c>
      <c r="AH117" s="36">
        <v>0</v>
      </c>
      <c r="AI117" s="36">
        <v>0</v>
      </c>
      <c r="AJ117" s="36">
        <v>0</v>
      </c>
      <c r="AK117" s="36" t="str">
        <f>SUM(AH117:AJ117)</f>
        <v>0</v>
      </c>
      <c r="AL117" s="38">
        <v>0</v>
      </c>
      <c r="AM117" s="36" t="str">
        <f>AK117+AL117+AQ117+AR117+AS117+AT117+AU117</f>
        <v>0</v>
      </c>
      <c r="AN117" s="36" t="str">
        <f>AG117+AE117+AF117</f>
        <v>0</v>
      </c>
      <c r="AO117" s="36" t="str">
        <f>AN117-AM117</f>
        <v>0</v>
      </c>
      <c r="AP117" s="36" t="str">
        <f>AO117</f>
        <v>0</v>
      </c>
      <c r="AQ117" s="36">
        <v>0</v>
      </c>
      <c r="AR117" s="36">
        <v>0</v>
      </c>
      <c r="AS117" s="36">
        <v>0</v>
      </c>
      <c r="AT117" s="36">
        <v>0</v>
      </c>
      <c r="AU117" s="36">
        <v>0</v>
      </c>
      <c r="AV117" s="26" t="s">
        <v>827</v>
      </c>
      <c r="AW117" s="23" t="s">
        <v>828</v>
      </c>
      <c r="AX117" s="26" t="s">
        <v>827</v>
      </c>
      <c r="AY117" s="26"/>
    </row>
    <row r="118" spans="1:51" customHeight="1" ht="22">
      <c r="A118" s="32"/>
      <c r="B118" s="8"/>
      <c r="C118" s="10" t="s">
        <v>275</v>
      </c>
      <c r="D118" s="10"/>
      <c r="E118" s="32"/>
      <c r="F118" s="32"/>
      <c r="G118" s="32"/>
      <c r="H118" s="32"/>
      <c r="I118" s="17"/>
      <c r="J118" s="13" t="str">
        <f>SUM(J105:J117)</f>
        <v>0</v>
      </c>
      <c r="K118" s="17" t="str">
        <f>SUM(K105:K117)</f>
        <v>0</v>
      </c>
      <c r="L118" s="17" t="str">
        <f>SUM(L105:L117)</f>
        <v>0</v>
      </c>
      <c r="M118" s="19" t="str">
        <f>SUM(M105:M117)</f>
        <v>0</v>
      </c>
      <c r="N118" s="19" t="str">
        <f>SUM(N105:N117)</f>
        <v>0</v>
      </c>
      <c r="O118" s="19" t="str">
        <f>SUM(O105:O117)</f>
        <v>0</v>
      </c>
      <c r="P118" s="19" t="str">
        <f>SUM(P105:P117)</f>
        <v>0</v>
      </c>
      <c r="Q118" s="19" t="str">
        <f>SUM(Q105:Q117)</f>
        <v>0</v>
      </c>
      <c r="R118" s="19" t="str">
        <f>SUM(R105:R117)</f>
        <v>0</v>
      </c>
      <c r="S118" s="13" t="str">
        <f>SUM(S105:S117)</f>
        <v>0</v>
      </c>
      <c r="T118" s="13" t="str">
        <f>SUM(T105:T117)</f>
        <v>0</v>
      </c>
      <c r="U118" s="13" t="str">
        <f>SUM(U105:U117)</f>
        <v>0</v>
      </c>
      <c r="V118" s="13" t="str">
        <f>SUM(V105:V117)</f>
        <v>0</v>
      </c>
      <c r="W118" s="15" t="str">
        <f>SUM(W105:W117)</f>
        <v>0</v>
      </c>
      <c r="X118" s="15" t="str">
        <f>SUM(X105:X117)</f>
        <v>0</v>
      </c>
      <c r="Y118" s="15" t="str">
        <f>SUM(Y105:Y117)</f>
        <v>0</v>
      </c>
      <c r="Z118" s="15" t="str">
        <f>SUM(Z105:Z117)</f>
        <v>0</v>
      </c>
      <c r="AA118" s="15" t="str">
        <f>SUM(AA105:AA117)</f>
        <v>0</v>
      </c>
      <c r="AB118" s="19" t="str">
        <f>SUM(AB105:AB117)</f>
        <v>0</v>
      </c>
      <c r="AC118" s="15" t="str">
        <f>SUM(AC105:AC117)</f>
        <v>0</v>
      </c>
      <c r="AD118" s="15" t="str">
        <f>SUM(AD105:AD117)</f>
        <v>0</v>
      </c>
      <c r="AE118" s="15" t="str">
        <f>SUM(AE105:AE117)</f>
        <v>0</v>
      </c>
      <c r="AF118" s="19" t="str">
        <f>SUM(AF105:AF117)</f>
        <v>0</v>
      </c>
      <c r="AG118" s="19" t="str">
        <f>SUM(AG105:AG117)</f>
        <v>0</v>
      </c>
      <c r="AH118" s="19" t="str">
        <f>SUM(AH105:AH117)</f>
        <v>0</v>
      </c>
      <c r="AI118" s="19" t="str">
        <f>SUM(AI105:AI117)</f>
        <v>0</v>
      </c>
      <c r="AJ118" s="19" t="str">
        <f>SUM(AJ105:AJ117)</f>
        <v>0</v>
      </c>
      <c r="AK118" s="19" t="str">
        <f>SUM(AK105:AK117)</f>
        <v>0</v>
      </c>
      <c r="AL118" s="21" t="str">
        <f>SUM(AL105:AL117)</f>
        <v>0</v>
      </c>
      <c r="AM118" s="19" t="str">
        <f>SUM(AM105:AM117)</f>
        <v>0</v>
      </c>
      <c r="AN118" s="19" t="str">
        <f>SUM(AN105:AN117)</f>
        <v>0</v>
      </c>
      <c r="AO118" s="19" t="str">
        <f>SUM(AO105:AO117)</f>
        <v>0</v>
      </c>
      <c r="AP118" s="19" t="str">
        <f>SUM(AP105:AP117)</f>
        <v>0</v>
      </c>
      <c r="AQ118" s="19" t="str">
        <f>SUM(AQ105:AQ117)</f>
        <v>0</v>
      </c>
      <c r="AR118" s="19" t="str">
        <f>SUM(AR105:AR117)</f>
        <v>0</v>
      </c>
      <c r="AS118" s="19" t="str">
        <f>SUM(AS105:AS117)</f>
        <v>0</v>
      </c>
      <c r="AT118" s="19" t="str">
        <f>SUM(AT105:AT117)</f>
        <v>0</v>
      </c>
      <c r="AU118" s="19" t="str">
        <f>SUM(AU105:AU117)</f>
        <v>0</v>
      </c>
      <c r="AV118" s="27"/>
      <c r="AW118" s="24"/>
      <c r="AX118" s="27"/>
      <c r="AY118" s="27"/>
    </row>
    <row r="119" spans="1:51" customHeight="1" ht="20">
      <c r="A119" s="33"/>
      <c r="B119" s="9"/>
      <c r="C119" s="11" t="s">
        <v>281</v>
      </c>
      <c r="D119" s="11"/>
      <c r="E119" s="33"/>
      <c r="F119" s="33"/>
      <c r="G119" s="33"/>
      <c r="H119" s="33"/>
      <c r="I119" s="18"/>
      <c r="J119" s="14"/>
      <c r="K119" s="18"/>
      <c r="L119" s="18"/>
      <c r="M119" s="20"/>
      <c r="N119" s="20"/>
      <c r="O119" s="20"/>
      <c r="P119" s="20"/>
      <c r="Q119" s="20"/>
      <c r="R119" s="20"/>
      <c r="S119" s="14"/>
      <c r="T119" s="14"/>
      <c r="U119" s="14"/>
      <c r="V119" s="14"/>
      <c r="W119" s="16"/>
      <c r="X119" s="16"/>
      <c r="Y119" s="16"/>
      <c r="Z119" s="16"/>
      <c r="AA119" s="16"/>
      <c r="AB119" s="20"/>
      <c r="AC119" s="16"/>
      <c r="AD119" s="16"/>
      <c r="AE119" s="16"/>
      <c r="AF119" s="20"/>
      <c r="AG119" s="20"/>
      <c r="AH119" s="20"/>
      <c r="AI119" s="20"/>
      <c r="AJ119" s="20"/>
      <c r="AK119" s="20"/>
      <c r="AL119" s="22"/>
      <c r="AM119" s="20"/>
      <c r="AN119" s="20"/>
      <c r="AO119" s="20"/>
      <c r="AP119" s="20"/>
      <c r="AQ119" s="20"/>
      <c r="AR119" s="20"/>
      <c r="AS119" s="20"/>
      <c r="AT119" s="20"/>
      <c r="AU119" s="20"/>
      <c r="AV119" s="28"/>
      <c r="AW119" s="25"/>
      <c r="AX119" s="28"/>
      <c r="AY119" s="28"/>
    </row>
    <row r="120" spans="1:51">
      <c r="A120" s="31">
        <v>90</v>
      </c>
      <c r="B120" s="7">
        <v>42700</v>
      </c>
      <c r="C120" s="7" t="s">
        <v>826</v>
      </c>
      <c r="D120" s="7" t="s">
        <v>825</v>
      </c>
      <c r="E120" s="31" t="s">
        <v>307</v>
      </c>
      <c r="F120" s="31" t="s">
        <v>4</v>
      </c>
      <c r="G120" s="31" t="s">
        <v>14</v>
      </c>
      <c r="H120" s="31" t="s">
        <v>2</v>
      </c>
      <c r="I120" s="34">
        <v>0.0</v>
      </c>
      <c r="J120" s="35">
        <v>21.0</v>
      </c>
      <c r="K120" s="34">
        <v>168.0</v>
      </c>
      <c r="L120" s="34">
        <v>0</v>
      </c>
      <c r="M120" s="36">
        <v>269761.9</v>
      </c>
      <c r="N120" s="36">
        <v>20000.0</v>
      </c>
      <c r="O120" s="36">
        <v>5665000.0</v>
      </c>
      <c r="P120" s="36">
        <v>0</v>
      </c>
      <c r="Q120" s="36">
        <v>300000.0</v>
      </c>
      <c r="R120" s="36">
        <v>5965000.0</v>
      </c>
      <c r="S120" s="35">
        <v>0</v>
      </c>
      <c r="T120" s="35">
        <v>0</v>
      </c>
      <c r="U120" s="35">
        <v>0</v>
      </c>
      <c r="V120" s="35">
        <v>0</v>
      </c>
      <c r="W120" s="37" t="str">
        <f>IF(S120="",0,S120*1.5)</f>
        <v>0</v>
      </c>
      <c r="X120" s="37" t="str">
        <f>IF(T120="",0,T120*2)</f>
        <v>0</v>
      </c>
      <c r="Y120" s="37" t="str">
        <f>IF(U120="",0,U120*3)</f>
        <v>0</v>
      </c>
      <c r="Z120" s="37" t="str">
        <f>IF(V120="",0,V120*4)</f>
        <v>0</v>
      </c>
      <c r="AA120" s="37" t="str">
        <f>SUM(W120:Z120)</f>
        <v>0</v>
      </c>
      <c r="AB120" s="36" t="str">
        <f>IF(N120="",0,N120*AA120)</f>
        <v>0</v>
      </c>
      <c r="AC120" s="37">
        <v>0</v>
      </c>
      <c r="AD120" s="37">
        <v>0</v>
      </c>
      <c r="AE120" s="37" t="str">
        <f>AB120+AD120</f>
        <v>0</v>
      </c>
      <c r="AF120" s="36">
        <v>0</v>
      </c>
      <c r="AG120" s="36">
        <v>300000.0</v>
      </c>
      <c r="AH120" s="36">
        <v>0</v>
      </c>
      <c r="AI120" s="36">
        <v>0</v>
      </c>
      <c r="AJ120" s="36">
        <v>0</v>
      </c>
      <c r="AK120" s="36" t="str">
        <f>SUM(AH120:AJ120)</f>
        <v>0</v>
      </c>
      <c r="AL120" s="38">
        <v>0</v>
      </c>
      <c r="AM120" s="36" t="str">
        <f>AK120+AL120+AQ120+AR120+AS120+AT120+AU120</f>
        <v>0</v>
      </c>
      <c r="AN120" s="36" t="str">
        <f>AG120+AE120+AF120</f>
        <v>0</v>
      </c>
      <c r="AO120" s="36" t="str">
        <f>AN120-AM120</f>
        <v>0</v>
      </c>
      <c r="AP120" s="36" t="str">
        <f>AO120</f>
        <v>0</v>
      </c>
      <c r="AQ120" s="36">
        <v>0</v>
      </c>
      <c r="AR120" s="36">
        <v>0</v>
      </c>
      <c r="AS120" s="36">
        <v>0</v>
      </c>
      <c r="AT120" s="36">
        <v>0</v>
      </c>
      <c r="AU120" s="36">
        <v>0</v>
      </c>
      <c r="AV120" s="26" t="s">
        <v>823</v>
      </c>
      <c r="AW120" s="23" t="s">
        <v>824</v>
      </c>
      <c r="AX120" s="26" t="s">
        <v>823</v>
      </c>
      <c r="AY120" s="26"/>
    </row>
    <row r="121" spans="1:51" customHeight="1" ht="22">
      <c r="A121" s="32"/>
      <c r="B121" s="8"/>
      <c r="C121" s="10" t="s">
        <v>275</v>
      </c>
      <c r="D121" s="10"/>
      <c r="E121" s="32"/>
      <c r="F121" s="32"/>
      <c r="G121" s="32"/>
      <c r="H121" s="32"/>
      <c r="I121" s="17"/>
      <c r="J121" s="13" t="str">
        <f>SUM(J120:J120)</f>
        <v>0</v>
      </c>
      <c r="K121" s="17" t="str">
        <f>SUM(K120:K120)</f>
        <v>0</v>
      </c>
      <c r="L121" s="17" t="str">
        <f>SUM(L120:L120)</f>
        <v>0</v>
      </c>
      <c r="M121" s="19" t="str">
        <f>SUM(M120:M120)</f>
        <v>0</v>
      </c>
      <c r="N121" s="19" t="str">
        <f>SUM(N120:N120)</f>
        <v>0</v>
      </c>
      <c r="O121" s="19" t="str">
        <f>SUM(O120:O120)</f>
        <v>0</v>
      </c>
      <c r="P121" s="19" t="str">
        <f>SUM(P120:P120)</f>
        <v>0</v>
      </c>
      <c r="Q121" s="19" t="str">
        <f>SUM(Q120:Q120)</f>
        <v>0</v>
      </c>
      <c r="R121" s="19" t="str">
        <f>SUM(R120:R120)</f>
        <v>0</v>
      </c>
      <c r="S121" s="13" t="str">
        <f>SUM(S120:S120)</f>
        <v>0</v>
      </c>
      <c r="T121" s="13" t="str">
        <f>SUM(T120:T120)</f>
        <v>0</v>
      </c>
      <c r="U121" s="13" t="str">
        <f>SUM(U120:U120)</f>
        <v>0</v>
      </c>
      <c r="V121" s="13" t="str">
        <f>SUM(V120:V120)</f>
        <v>0</v>
      </c>
      <c r="W121" s="15" t="str">
        <f>SUM(W120:W120)</f>
        <v>0</v>
      </c>
      <c r="X121" s="15" t="str">
        <f>SUM(X120:X120)</f>
        <v>0</v>
      </c>
      <c r="Y121" s="15" t="str">
        <f>SUM(Y120:Y120)</f>
        <v>0</v>
      </c>
      <c r="Z121" s="15" t="str">
        <f>SUM(Z120:Z120)</f>
        <v>0</v>
      </c>
      <c r="AA121" s="15" t="str">
        <f>SUM(AA120:AA120)</f>
        <v>0</v>
      </c>
      <c r="AB121" s="19" t="str">
        <f>SUM(AB120:AB120)</f>
        <v>0</v>
      </c>
      <c r="AC121" s="15" t="str">
        <f>SUM(AC120:AC120)</f>
        <v>0</v>
      </c>
      <c r="AD121" s="15" t="str">
        <f>SUM(AD120:AD120)</f>
        <v>0</v>
      </c>
      <c r="AE121" s="15" t="str">
        <f>SUM(AE120:AE120)</f>
        <v>0</v>
      </c>
      <c r="AF121" s="19" t="str">
        <f>SUM(AF120:AF120)</f>
        <v>0</v>
      </c>
      <c r="AG121" s="19" t="str">
        <f>SUM(AG120:AG120)</f>
        <v>0</v>
      </c>
      <c r="AH121" s="19" t="str">
        <f>SUM(AH120:AH120)</f>
        <v>0</v>
      </c>
      <c r="AI121" s="19" t="str">
        <f>SUM(AI120:AI120)</f>
        <v>0</v>
      </c>
      <c r="AJ121" s="19" t="str">
        <f>SUM(AJ120:AJ120)</f>
        <v>0</v>
      </c>
      <c r="AK121" s="19" t="str">
        <f>SUM(AK120:AK120)</f>
        <v>0</v>
      </c>
      <c r="AL121" s="21" t="str">
        <f>SUM(AL120:AL120)</f>
        <v>0</v>
      </c>
      <c r="AM121" s="19" t="str">
        <f>SUM(AM120:AM120)</f>
        <v>0</v>
      </c>
      <c r="AN121" s="19" t="str">
        <f>SUM(AN120:AN120)</f>
        <v>0</v>
      </c>
      <c r="AO121" s="19" t="str">
        <f>SUM(AO120:AO120)</f>
        <v>0</v>
      </c>
      <c r="AP121" s="19" t="str">
        <f>SUM(AP120:AP120)</f>
        <v>0</v>
      </c>
      <c r="AQ121" s="19" t="str">
        <f>SUM(AQ120:AQ120)</f>
        <v>0</v>
      </c>
      <c r="AR121" s="19" t="str">
        <f>SUM(AR120:AR120)</f>
        <v>0</v>
      </c>
      <c r="AS121" s="19" t="str">
        <f>SUM(AS120:AS120)</f>
        <v>0</v>
      </c>
      <c r="AT121" s="19" t="str">
        <f>SUM(AT120:AT120)</f>
        <v>0</v>
      </c>
      <c r="AU121" s="19" t="str">
        <f>SUM(AU120:AU120)</f>
        <v>0</v>
      </c>
      <c r="AV121" s="27"/>
      <c r="AW121" s="24"/>
      <c r="AX121" s="27"/>
      <c r="AY121" s="27"/>
    </row>
    <row r="122" spans="1:51" customHeight="1" ht="20">
      <c r="A122" s="33"/>
      <c r="B122" s="9"/>
      <c r="C122" s="11" t="s">
        <v>1138</v>
      </c>
      <c r="D122" s="11"/>
      <c r="E122" s="33"/>
      <c r="F122" s="33"/>
      <c r="G122" s="33"/>
      <c r="H122" s="33"/>
      <c r="I122" s="18"/>
      <c r="J122" s="14"/>
      <c r="K122" s="18"/>
      <c r="L122" s="18"/>
      <c r="M122" s="20"/>
      <c r="N122" s="20"/>
      <c r="O122" s="20"/>
      <c r="P122" s="20"/>
      <c r="Q122" s="20"/>
      <c r="R122" s="20"/>
      <c r="S122" s="14"/>
      <c r="T122" s="14"/>
      <c r="U122" s="14"/>
      <c r="V122" s="14"/>
      <c r="W122" s="16"/>
      <c r="X122" s="16"/>
      <c r="Y122" s="16"/>
      <c r="Z122" s="16"/>
      <c r="AA122" s="16"/>
      <c r="AB122" s="20"/>
      <c r="AC122" s="16"/>
      <c r="AD122" s="16"/>
      <c r="AE122" s="16"/>
      <c r="AF122" s="20"/>
      <c r="AG122" s="20"/>
      <c r="AH122" s="20"/>
      <c r="AI122" s="20"/>
      <c r="AJ122" s="20"/>
      <c r="AK122" s="20"/>
      <c r="AL122" s="22"/>
      <c r="AM122" s="20"/>
      <c r="AN122" s="20"/>
      <c r="AO122" s="20"/>
      <c r="AP122" s="20"/>
      <c r="AQ122" s="20"/>
      <c r="AR122" s="20"/>
      <c r="AS122" s="20"/>
      <c r="AT122" s="20"/>
      <c r="AU122" s="20"/>
      <c r="AV122" s="28"/>
      <c r="AW122" s="25"/>
      <c r="AX122" s="28"/>
      <c r="AY122" s="28"/>
    </row>
    <row r="123" spans="1:51">
      <c r="A123" s="31">
        <v>91</v>
      </c>
      <c r="B123" s="7">
        <v>21</v>
      </c>
      <c r="C123" s="7" t="s">
        <v>822</v>
      </c>
      <c r="D123" s="7" t="s">
        <v>10</v>
      </c>
      <c r="E123" s="31" t="s">
        <v>307</v>
      </c>
      <c r="F123" s="31" t="s">
        <v>4</v>
      </c>
      <c r="G123" s="31" t="s">
        <v>14</v>
      </c>
      <c r="H123" s="31" t="s">
        <v>2</v>
      </c>
      <c r="I123" s="34">
        <v>0.0</v>
      </c>
      <c r="J123" s="35">
        <v>21.0</v>
      </c>
      <c r="K123" s="34">
        <v>168.0</v>
      </c>
      <c r="L123" s="34">
        <v>0</v>
      </c>
      <c r="M123" s="36">
        <v>220459.0</v>
      </c>
      <c r="N123" s="36">
        <v>20000.0</v>
      </c>
      <c r="O123" s="36">
        <v>4629639.0</v>
      </c>
      <c r="P123" s="36">
        <v>0</v>
      </c>
      <c r="Q123" s="36">
        <v>0</v>
      </c>
      <c r="R123" s="36">
        <v>4629639.0</v>
      </c>
      <c r="S123" s="35">
        <v>0</v>
      </c>
      <c r="T123" s="35">
        <v>0</v>
      </c>
      <c r="U123" s="35">
        <v>0</v>
      </c>
      <c r="V123" s="35">
        <v>0</v>
      </c>
      <c r="W123" s="37" t="str">
        <f>IF(S123="",0,S123*1.5)</f>
        <v>0</v>
      </c>
      <c r="X123" s="37" t="str">
        <f>IF(T123="",0,T123*2)</f>
        <v>0</v>
      </c>
      <c r="Y123" s="37" t="str">
        <f>IF(U123="",0,U123*3)</f>
        <v>0</v>
      </c>
      <c r="Z123" s="37" t="str">
        <f>IF(V123="",0,V123*4)</f>
        <v>0</v>
      </c>
      <c r="AA123" s="37" t="str">
        <f>SUM(W123:Z123)</f>
        <v>0</v>
      </c>
      <c r="AB123" s="36" t="str">
        <f>IF(N123="",0,N123*AA123)</f>
        <v>0</v>
      </c>
      <c r="AC123" s="37">
        <v>0</v>
      </c>
      <c r="AD123" s="37">
        <v>0</v>
      </c>
      <c r="AE123" s="37" t="str">
        <f>AB123+AD123</f>
        <v>0</v>
      </c>
      <c r="AF123" s="36">
        <v>0</v>
      </c>
      <c r="AG123" s="36">
        <v>0</v>
      </c>
      <c r="AH123" s="36">
        <v>0</v>
      </c>
      <c r="AI123" s="36">
        <v>0</v>
      </c>
      <c r="AJ123" s="36">
        <v>0</v>
      </c>
      <c r="AK123" s="36" t="str">
        <f>SUM(AH123:AJ123)</f>
        <v>0</v>
      </c>
      <c r="AL123" s="38">
        <v>0</v>
      </c>
      <c r="AM123" s="36" t="str">
        <f>AK123+AL123+AQ123+AR123+AS123+AT123+AU123</f>
        <v>0</v>
      </c>
      <c r="AN123" s="36" t="str">
        <f>AG123+AE123+AF123</f>
        <v>0</v>
      </c>
      <c r="AO123" s="36" t="str">
        <f>AN123-AM123</f>
        <v>0</v>
      </c>
      <c r="AP123" s="36" t="str">
        <f>AO123</f>
        <v>0</v>
      </c>
      <c r="AQ123" s="36">
        <v>0</v>
      </c>
      <c r="AR123" s="36">
        <v>0</v>
      </c>
      <c r="AS123" s="36">
        <v>0</v>
      </c>
      <c r="AT123" s="36">
        <v>0</v>
      </c>
      <c r="AU123" s="36">
        <v>0</v>
      </c>
      <c r="AV123" s="26" t="s">
        <v>820</v>
      </c>
      <c r="AW123" s="23" t="s">
        <v>821</v>
      </c>
      <c r="AX123" s="26" t="s">
        <v>820</v>
      </c>
      <c r="AY123" s="26"/>
    </row>
    <row r="124" spans="1:51" customHeight="1" ht="22">
      <c r="A124" s="32"/>
      <c r="B124" s="8"/>
      <c r="C124" s="10" t="s">
        <v>275</v>
      </c>
      <c r="D124" s="10"/>
      <c r="E124" s="32"/>
      <c r="F124" s="32"/>
      <c r="G124" s="32"/>
      <c r="H124" s="32"/>
      <c r="I124" s="17"/>
      <c r="J124" s="13" t="str">
        <f>SUM(J123:J123)</f>
        <v>0</v>
      </c>
      <c r="K124" s="17" t="str">
        <f>SUM(K123:K123)</f>
        <v>0</v>
      </c>
      <c r="L124" s="17" t="str">
        <f>SUM(L123:L123)</f>
        <v>0</v>
      </c>
      <c r="M124" s="19" t="str">
        <f>SUM(M123:M123)</f>
        <v>0</v>
      </c>
      <c r="N124" s="19" t="str">
        <f>SUM(N123:N123)</f>
        <v>0</v>
      </c>
      <c r="O124" s="19" t="str">
        <f>SUM(O123:O123)</f>
        <v>0</v>
      </c>
      <c r="P124" s="19" t="str">
        <f>SUM(P123:P123)</f>
        <v>0</v>
      </c>
      <c r="Q124" s="19" t="str">
        <f>SUM(Q123:Q123)</f>
        <v>0</v>
      </c>
      <c r="R124" s="19" t="str">
        <f>SUM(R123:R123)</f>
        <v>0</v>
      </c>
      <c r="S124" s="13" t="str">
        <f>SUM(S123:S123)</f>
        <v>0</v>
      </c>
      <c r="T124" s="13" t="str">
        <f>SUM(T123:T123)</f>
        <v>0</v>
      </c>
      <c r="U124" s="13" t="str">
        <f>SUM(U123:U123)</f>
        <v>0</v>
      </c>
      <c r="V124" s="13" t="str">
        <f>SUM(V123:V123)</f>
        <v>0</v>
      </c>
      <c r="W124" s="15" t="str">
        <f>SUM(W123:W123)</f>
        <v>0</v>
      </c>
      <c r="X124" s="15" t="str">
        <f>SUM(X123:X123)</f>
        <v>0</v>
      </c>
      <c r="Y124" s="15" t="str">
        <f>SUM(Y123:Y123)</f>
        <v>0</v>
      </c>
      <c r="Z124" s="15" t="str">
        <f>SUM(Z123:Z123)</f>
        <v>0</v>
      </c>
      <c r="AA124" s="15" t="str">
        <f>SUM(AA123:AA123)</f>
        <v>0</v>
      </c>
      <c r="AB124" s="19" t="str">
        <f>SUM(AB123:AB123)</f>
        <v>0</v>
      </c>
      <c r="AC124" s="15" t="str">
        <f>SUM(AC123:AC123)</f>
        <v>0</v>
      </c>
      <c r="AD124" s="15" t="str">
        <f>SUM(AD123:AD123)</f>
        <v>0</v>
      </c>
      <c r="AE124" s="15" t="str">
        <f>SUM(AE123:AE123)</f>
        <v>0</v>
      </c>
      <c r="AF124" s="19" t="str">
        <f>SUM(AF123:AF123)</f>
        <v>0</v>
      </c>
      <c r="AG124" s="19" t="str">
        <f>SUM(AG123:AG123)</f>
        <v>0</v>
      </c>
      <c r="AH124" s="19" t="str">
        <f>SUM(AH123:AH123)</f>
        <v>0</v>
      </c>
      <c r="AI124" s="19" t="str">
        <f>SUM(AI123:AI123)</f>
        <v>0</v>
      </c>
      <c r="AJ124" s="19" t="str">
        <f>SUM(AJ123:AJ123)</f>
        <v>0</v>
      </c>
      <c r="AK124" s="19" t="str">
        <f>SUM(AK123:AK123)</f>
        <v>0</v>
      </c>
      <c r="AL124" s="21" t="str">
        <f>SUM(AL123:AL123)</f>
        <v>0</v>
      </c>
      <c r="AM124" s="19" t="str">
        <f>SUM(AM123:AM123)</f>
        <v>0</v>
      </c>
      <c r="AN124" s="19" t="str">
        <f>SUM(AN123:AN123)</f>
        <v>0</v>
      </c>
      <c r="AO124" s="19" t="str">
        <f>SUM(AO123:AO123)</f>
        <v>0</v>
      </c>
      <c r="AP124" s="19" t="str">
        <f>SUM(AP123:AP123)</f>
        <v>0</v>
      </c>
      <c r="AQ124" s="19" t="str">
        <f>SUM(AQ123:AQ123)</f>
        <v>0</v>
      </c>
      <c r="AR124" s="19" t="str">
        <f>SUM(AR123:AR123)</f>
        <v>0</v>
      </c>
      <c r="AS124" s="19" t="str">
        <f>SUM(AS123:AS123)</f>
        <v>0</v>
      </c>
      <c r="AT124" s="19" t="str">
        <f>SUM(AT123:AT123)</f>
        <v>0</v>
      </c>
      <c r="AU124" s="19" t="str">
        <f>SUM(AU123:AU123)</f>
        <v>0</v>
      </c>
      <c r="AV124" s="27"/>
      <c r="AW124" s="24"/>
      <c r="AX124" s="27"/>
      <c r="AY124" s="27"/>
    </row>
    <row r="125" spans="1:51" customHeight="1" ht="20">
      <c r="A125" s="33"/>
      <c r="B125" s="9"/>
      <c r="C125" s="11" t="s">
        <v>1139</v>
      </c>
      <c r="D125" s="11"/>
      <c r="E125" s="33"/>
      <c r="F125" s="33"/>
      <c r="G125" s="33"/>
      <c r="H125" s="33"/>
      <c r="I125" s="18"/>
      <c r="J125" s="14"/>
      <c r="K125" s="18"/>
      <c r="L125" s="18"/>
      <c r="M125" s="20"/>
      <c r="N125" s="20"/>
      <c r="O125" s="20"/>
      <c r="P125" s="20"/>
      <c r="Q125" s="20"/>
      <c r="R125" s="20"/>
      <c r="S125" s="14"/>
      <c r="T125" s="14"/>
      <c r="U125" s="14"/>
      <c r="V125" s="14"/>
      <c r="W125" s="16"/>
      <c r="X125" s="16"/>
      <c r="Y125" s="16"/>
      <c r="Z125" s="16"/>
      <c r="AA125" s="16"/>
      <c r="AB125" s="20"/>
      <c r="AC125" s="16"/>
      <c r="AD125" s="16"/>
      <c r="AE125" s="16"/>
      <c r="AF125" s="20"/>
      <c r="AG125" s="20"/>
      <c r="AH125" s="20"/>
      <c r="AI125" s="20"/>
      <c r="AJ125" s="20"/>
      <c r="AK125" s="20"/>
      <c r="AL125" s="22"/>
      <c r="AM125" s="20"/>
      <c r="AN125" s="20"/>
      <c r="AO125" s="20"/>
      <c r="AP125" s="20"/>
      <c r="AQ125" s="20"/>
      <c r="AR125" s="20"/>
      <c r="AS125" s="20"/>
      <c r="AT125" s="20"/>
      <c r="AU125" s="20"/>
      <c r="AV125" s="28"/>
      <c r="AW125" s="25"/>
      <c r="AX125" s="28"/>
      <c r="AY125" s="28"/>
    </row>
    <row r="126" spans="1:51">
      <c r="A126" s="31">
        <v>92</v>
      </c>
      <c r="B126" s="7">
        <v>30116</v>
      </c>
      <c r="C126" s="7" t="s">
        <v>819</v>
      </c>
      <c r="D126" s="7" t="s">
        <v>766</v>
      </c>
      <c r="E126" s="31" t="s">
        <v>307</v>
      </c>
      <c r="F126" s="31" t="s">
        <v>4</v>
      </c>
      <c r="G126" s="31" t="s">
        <v>14</v>
      </c>
      <c r="H126" s="31" t="s">
        <v>2</v>
      </c>
      <c r="I126" s="34">
        <v>0.0</v>
      </c>
      <c r="J126" s="35">
        <v>21.0</v>
      </c>
      <c r="K126" s="34">
        <v>168.0</v>
      </c>
      <c r="L126" s="34">
        <v>0</v>
      </c>
      <c r="M126" s="36">
        <v>232108.24</v>
      </c>
      <c r="N126" s="36">
        <v>24000.0</v>
      </c>
      <c r="O126" s="36">
        <v>4874273.0</v>
      </c>
      <c r="P126" s="36">
        <v>0</v>
      </c>
      <c r="Q126" s="36">
        <v>200000.0</v>
      </c>
      <c r="R126" s="36">
        <v>5074273.0</v>
      </c>
      <c r="S126" s="35">
        <v>0</v>
      </c>
      <c r="T126" s="35">
        <v>0</v>
      </c>
      <c r="U126" s="35">
        <v>0</v>
      </c>
      <c r="V126" s="35">
        <v>0</v>
      </c>
      <c r="W126" s="37" t="str">
        <f>IF(S126="",0,S126*1.5)</f>
        <v>0</v>
      </c>
      <c r="X126" s="37" t="str">
        <f>IF(T126="",0,T126*2)</f>
        <v>0</v>
      </c>
      <c r="Y126" s="37" t="str">
        <f>IF(U126="",0,U126*3)</f>
        <v>0</v>
      </c>
      <c r="Z126" s="37" t="str">
        <f>IF(V126="",0,V126*4)</f>
        <v>0</v>
      </c>
      <c r="AA126" s="37" t="str">
        <f>SUM(W126:Z126)</f>
        <v>0</v>
      </c>
      <c r="AB126" s="36" t="str">
        <f>IF(N126="",0,N126*AA126)</f>
        <v>0</v>
      </c>
      <c r="AC126" s="37">
        <v>0</v>
      </c>
      <c r="AD126" s="37">
        <v>0</v>
      </c>
      <c r="AE126" s="37" t="str">
        <f>AB126+AD126</f>
        <v>0</v>
      </c>
      <c r="AF126" s="36">
        <v>0</v>
      </c>
      <c r="AG126" s="36">
        <v>200000.0</v>
      </c>
      <c r="AH126" s="36">
        <v>0</v>
      </c>
      <c r="AI126" s="36">
        <v>0</v>
      </c>
      <c r="AJ126" s="36">
        <v>0</v>
      </c>
      <c r="AK126" s="36" t="str">
        <f>SUM(AH126:AJ126)</f>
        <v>0</v>
      </c>
      <c r="AL126" s="38">
        <v>0</v>
      </c>
      <c r="AM126" s="36" t="str">
        <f>AK126+AL126+AQ126+AR126+AS126+AT126+AU126</f>
        <v>0</v>
      </c>
      <c r="AN126" s="36" t="str">
        <f>AG126+AE126+AF126</f>
        <v>0</v>
      </c>
      <c r="AO126" s="36" t="str">
        <f>AN126-AM126</f>
        <v>0</v>
      </c>
      <c r="AP126" s="36" t="str">
        <f>AO126</f>
        <v>0</v>
      </c>
      <c r="AQ126" s="36">
        <v>0</v>
      </c>
      <c r="AR126" s="36">
        <v>0</v>
      </c>
      <c r="AS126" s="36">
        <v>0</v>
      </c>
      <c r="AT126" s="36">
        <v>0</v>
      </c>
      <c r="AU126" s="36">
        <v>0</v>
      </c>
      <c r="AV126" s="26" t="s">
        <v>817</v>
      </c>
      <c r="AW126" s="23" t="s">
        <v>818</v>
      </c>
      <c r="AX126" s="26" t="s">
        <v>817</v>
      </c>
      <c r="AY126" s="26"/>
    </row>
    <row r="127" spans="1:51">
      <c r="A127" s="31">
        <v>93</v>
      </c>
      <c r="B127" s="7">
        <v>41832</v>
      </c>
      <c r="C127" s="7" t="s">
        <v>816</v>
      </c>
      <c r="D127" s="7" t="s">
        <v>10</v>
      </c>
      <c r="E127" s="31" t="s">
        <v>307</v>
      </c>
      <c r="F127" s="31" t="s">
        <v>4</v>
      </c>
      <c r="G127" s="31" t="s">
        <v>122</v>
      </c>
      <c r="H127" s="31" t="s">
        <v>2</v>
      </c>
      <c r="I127" s="34">
        <v>0.0</v>
      </c>
      <c r="J127" s="35">
        <v>21.0</v>
      </c>
      <c r="K127" s="34">
        <v>168.0</v>
      </c>
      <c r="L127" s="34">
        <v>0</v>
      </c>
      <c r="M127" s="36">
        <v>166280.67</v>
      </c>
      <c r="N127" s="36">
        <v>17000.0</v>
      </c>
      <c r="O127" s="36">
        <v>3491894.0</v>
      </c>
      <c r="P127" s="36">
        <v>0</v>
      </c>
      <c r="Q127" s="36">
        <v>0</v>
      </c>
      <c r="R127" s="36">
        <v>3491894.0</v>
      </c>
      <c r="S127" s="35">
        <v>0</v>
      </c>
      <c r="T127" s="35">
        <v>0</v>
      </c>
      <c r="U127" s="35">
        <v>0</v>
      </c>
      <c r="V127" s="35">
        <v>0</v>
      </c>
      <c r="W127" s="37" t="str">
        <f>IF(S127="",0,S127*1.5)</f>
        <v>0</v>
      </c>
      <c r="X127" s="37" t="str">
        <f>IF(T127="",0,T127*2)</f>
        <v>0</v>
      </c>
      <c r="Y127" s="37" t="str">
        <f>IF(U127="",0,U127*3)</f>
        <v>0</v>
      </c>
      <c r="Z127" s="37" t="str">
        <f>IF(V127="",0,V127*4)</f>
        <v>0</v>
      </c>
      <c r="AA127" s="37" t="str">
        <f>SUM(W127:Z127)</f>
        <v>0</v>
      </c>
      <c r="AB127" s="36" t="str">
        <f>IF(N127="",0,N127*AA127)</f>
        <v>0</v>
      </c>
      <c r="AC127" s="37">
        <v>0</v>
      </c>
      <c r="AD127" s="37">
        <v>0</v>
      </c>
      <c r="AE127" s="37" t="str">
        <f>AB127+AD127</f>
        <v>0</v>
      </c>
      <c r="AF127" s="36">
        <v>0</v>
      </c>
      <c r="AG127" s="36">
        <v>0</v>
      </c>
      <c r="AH127" s="36">
        <v>0</v>
      </c>
      <c r="AI127" s="36">
        <v>0</v>
      </c>
      <c r="AJ127" s="36">
        <v>0</v>
      </c>
      <c r="AK127" s="36" t="str">
        <f>SUM(AH127:AJ127)</f>
        <v>0</v>
      </c>
      <c r="AL127" s="38">
        <v>0</v>
      </c>
      <c r="AM127" s="36" t="str">
        <f>AK127+AL127+AQ127+AR127+AS127+AT127+AU127</f>
        <v>0</v>
      </c>
      <c r="AN127" s="36" t="str">
        <f>AG127+AE127+AF127</f>
        <v>0</v>
      </c>
      <c r="AO127" s="36" t="str">
        <f>AN127-AM127</f>
        <v>0</v>
      </c>
      <c r="AP127" s="36" t="str">
        <f>AO127</f>
        <v>0</v>
      </c>
      <c r="AQ127" s="36">
        <v>0</v>
      </c>
      <c r="AR127" s="36">
        <v>0</v>
      </c>
      <c r="AS127" s="36">
        <v>0</v>
      </c>
      <c r="AT127" s="36">
        <v>0</v>
      </c>
      <c r="AU127" s="36">
        <v>0</v>
      </c>
      <c r="AV127" s="26" t="s">
        <v>814</v>
      </c>
      <c r="AW127" s="23" t="s">
        <v>815</v>
      </c>
      <c r="AX127" s="26" t="s">
        <v>814</v>
      </c>
      <c r="AY127" s="26"/>
    </row>
    <row r="128" spans="1:51">
      <c r="A128" s="31">
        <v>94</v>
      </c>
      <c r="B128" s="7">
        <v>30107</v>
      </c>
      <c r="C128" s="7" t="s">
        <v>813</v>
      </c>
      <c r="D128" s="7" t="s">
        <v>10</v>
      </c>
      <c r="E128" s="31" t="s">
        <v>307</v>
      </c>
      <c r="F128" s="31" t="s">
        <v>4</v>
      </c>
      <c r="G128" s="31" t="s">
        <v>70</v>
      </c>
      <c r="H128" s="31" t="s">
        <v>2</v>
      </c>
      <c r="I128" s="34">
        <v>0.0</v>
      </c>
      <c r="J128" s="35">
        <v>21.0</v>
      </c>
      <c r="K128" s="34">
        <v>168.0</v>
      </c>
      <c r="L128" s="34">
        <v>0</v>
      </c>
      <c r="M128" s="36">
        <v>221880.38</v>
      </c>
      <c r="N128" s="36">
        <v>20000.0</v>
      </c>
      <c r="O128" s="36">
        <v>4659488.0</v>
      </c>
      <c r="P128" s="36">
        <v>0</v>
      </c>
      <c r="Q128" s="36">
        <v>0</v>
      </c>
      <c r="R128" s="36">
        <v>4659488.0</v>
      </c>
      <c r="S128" s="35">
        <v>0</v>
      </c>
      <c r="T128" s="35">
        <v>0</v>
      </c>
      <c r="U128" s="35">
        <v>0</v>
      </c>
      <c r="V128" s="35">
        <v>0</v>
      </c>
      <c r="W128" s="37" t="str">
        <f>IF(S128="",0,S128*1.5)</f>
        <v>0</v>
      </c>
      <c r="X128" s="37" t="str">
        <f>IF(T128="",0,T128*2)</f>
        <v>0</v>
      </c>
      <c r="Y128" s="37" t="str">
        <f>IF(U128="",0,U128*3)</f>
        <v>0</v>
      </c>
      <c r="Z128" s="37" t="str">
        <f>IF(V128="",0,V128*4)</f>
        <v>0</v>
      </c>
      <c r="AA128" s="37" t="str">
        <f>SUM(W128:Z128)</f>
        <v>0</v>
      </c>
      <c r="AB128" s="36" t="str">
        <f>IF(N128="",0,N128*AA128)</f>
        <v>0</v>
      </c>
      <c r="AC128" s="37">
        <v>0</v>
      </c>
      <c r="AD128" s="37">
        <v>0</v>
      </c>
      <c r="AE128" s="37" t="str">
        <f>AB128+AD128</f>
        <v>0</v>
      </c>
      <c r="AF128" s="36">
        <v>0</v>
      </c>
      <c r="AG128" s="36">
        <v>0</v>
      </c>
      <c r="AH128" s="36">
        <v>0</v>
      </c>
      <c r="AI128" s="36">
        <v>0</v>
      </c>
      <c r="AJ128" s="36">
        <v>0</v>
      </c>
      <c r="AK128" s="36" t="str">
        <f>SUM(AH128:AJ128)</f>
        <v>0</v>
      </c>
      <c r="AL128" s="38">
        <v>0</v>
      </c>
      <c r="AM128" s="36" t="str">
        <f>AK128+AL128+AQ128+AR128+AS128+AT128+AU128</f>
        <v>0</v>
      </c>
      <c r="AN128" s="36" t="str">
        <f>AG128+AE128+AF128</f>
        <v>0</v>
      </c>
      <c r="AO128" s="36" t="str">
        <f>AN128-AM128</f>
        <v>0</v>
      </c>
      <c r="AP128" s="36" t="str">
        <f>AO128</f>
        <v>0</v>
      </c>
      <c r="AQ128" s="36">
        <v>0</v>
      </c>
      <c r="AR128" s="36">
        <v>0</v>
      </c>
      <c r="AS128" s="36">
        <v>0</v>
      </c>
      <c r="AT128" s="36">
        <v>0</v>
      </c>
      <c r="AU128" s="36">
        <v>0</v>
      </c>
      <c r="AV128" s="26" t="s">
        <v>811</v>
      </c>
      <c r="AW128" s="23" t="s">
        <v>812</v>
      </c>
      <c r="AX128" s="26" t="s">
        <v>811</v>
      </c>
      <c r="AY128" s="26"/>
    </row>
    <row r="129" spans="1:51">
      <c r="A129" s="31">
        <v>95</v>
      </c>
      <c r="B129" s="7">
        <v>30114</v>
      </c>
      <c r="C129" s="7" t="s">
        <v>810</v>
      </c>
      <c r="D129" s="7" t="s">
        <v>71</v>
      </c>
      <c r="E129" s="31" t="s">
        <v>307</v>
      </c>
      <c r="F129" s="31" t="s">
        <v>4</v>
      </c>
      <c r="G129" s="31" t="s">
        <v>14</v>
      </c>
      <c r="H129" s="31" t="s">
        <v>2</v>
      </c>
      <c r="I129" s="34">
        <v>0.0</v>
      </c>
      <c r="J129" s="35">
        <v>21.0</v>
      </c>
      <c r="K129" s="34">
        <v>168.0</v>
      </c>
      <c r="L129" s="34">
        <v>0</v>
      </c>
      <c r="M129" s="36">
        <v>227489.0</v>
      </c>
      <c r="N129" s="36">
        <v>25000.0</v>
      </c>
      <c r="O129" s="36">
        <v>4777269.0</v>
      </c>
      <c r="P129" s="36">
        <v>400000.0</v>
      </c>
      <c r="Q129" s="36">
        <v>200000.0</v>
      </c>
      <c r="R129" s="36">
        <v>5377269.0</v>
      </c>
      <c r="S129" s="35">
        <v>0</v>
      </c>
      <c r="T129" s="35">
        <v>0</v>
      </c>
      <c r="U129" s="35">
        <v>0</v>
      </c>
      <c r="V129" s="35">
        <v>0</v>
      </c>
      <c r="W129" s="37" t="str">
        <f>IF(S129="",0,S129*1.5)</f>
        <v>0</v>
      </c>
      <c r="X129" s="37" t="str">
        <f>IF(T129="",0,T129*2)</f>
        <v>0</v>
      </c>
      <c r="Y129" s="37" t="str">
        <f>IF(U129="",0,U129*3)</f>
        <v>0</v>
      </c>
      <c r="Z129" s="37" t="str">
        <f>IF(V129="",0,V129*4)</f>
        <v>0</v>
      </c>
      <c r="AA129" s="37" t="str">
        <f>SUM(W129:Z129)</f>
        <v>0</v>
      </c>
      <c r="AB129" s="36" t="str">
        <f>IF(N129="",0,N129*AA129)</f>
        <v>0</v>
      </c>
      <c r="AC129" s="37">
        <v>0</v>
      </c>
      <c r="AD129" s="37">
        <v>0</v>
      </c>
      <c r="AE129" s="37" t="str">
        <f>AB129+AD129</f>
        <v>0</v>
      </c>
      <c r="AF129" s="36">
        <v>0</v>
      </c>
      <c r="AG129" s="36">
        <v>600000.0</v>
      </c>
      <c r="AH129" s="36">
        <v>0</v>
      </c>
      <c r="AI129" s="36">
        <v>0</v>
      </c>
      <c r="AJ129" s="36">
        <v>0</v>
      </c>
      <c r="AK129" s="36" t="str">
        <f>SUM(AH129:AJ129)</f>
        <v>0</v>
      </c>
      <c r="AL129" s="38">
        <v>0</v>
      </c>
      <c r="AM129" s="36" t="str">
        <f>AK129+AL129+AQ129+AR129+AS129+AT129+AU129</f>
        <v>0</v>
      </c>
      <c r="AN129" s="36" t="str">
        <f>AG129+AE129+AF129</f>
        <v>0</v>
      </c>
      <c r="AO129" s="36" t="str">
        <f>AN129-AM129</f>
        <v>0</v>
      </c>
      <c r="AP129" s="36" t="str">
        <f>AO129</f>
        <v>0</v>
      </c>
      <c r="AQ129" s="36">
        <v>0</v>
      </c>
      <c r="AR129" s="36">
        <v>0</v>
      </c>
      <c r="AS129" s="36">
        <v>0</v>
      </c>
      <c r="AT129" s="36">
        <v>0</v>
      </c>
      <c r="AU129" s="36">
        <v>0</v>
      </c>
      <c r="AV129" s="26" t="s">
        <v>808</v>
      </c>
      <c r="AW129" s="23" t="s">
        <v>809</v>
      </c>
      <c r="AX129" s="26" t="s">
        <v>808</v>
      </c>
      <c r="AY129" s="26"/>
    </row>
    <row r="130" spans="1:51">
      <c r="A130" s="31">
        <v>96</v>
      </c>
      <c r="B130" s="7">
        <v>30084</v>
      </c>
      <c r="C130" s="7" t="s">
        <v>807</v>
      </c>
      <c r="D130" s="7" t="s">
        <v>10</v>
      </c>
      <c r="E130" s="31" t="s">
        <v>307</v>
      </c>
      <c r="F130" s="31" t="s">
        <v>4</v>
      </c>
      <c r="G130" s="31" t="s">
        <v>3</v>
      </c>
      <c r="H130" s="31" t="s">
        <v>2</v>
      </c>
      <c r="I130" s="34">
        <v>0.0</v>
      </c>
      <c r="J130" s="35">
        <v>21.0</v>
      </c>
      <c r="K130" s="34">
        <v>168.0</v>
      </c>
      <c r="L130" s="34">
        <v>0</v>
      </c>
      <c r="M130" s="36">
        <v>171707.19</v>
      </c>
      <c r="N130" s="36">
        <v>18000.0</v>
      </c>
      <c r="O130" s="36">
        <v>3605851.0</v>
      </c>
      <c r="P130" s="36">
        <v>0</v>
      </c>
      <c r="Q130" s="36">
        <v>0</v>
      </c>
      <c r="R130" s="36">
        <v>3605851.0</v>
      </c>
      <c r="S130" s="35">
        <v>0</v>
      </c>
      <c r="T130" s="35">
        <v>0</v>
      </c>
      <c r="U130" s="35">
        <v>0</v>
      </c>
      <c r="V130" s="35">
        <v>0</v>
      </c>
      <c r="W130" s="37" t="str">
        <f>IF(S130="",0,S130*1.5)</f>
        <v>0</v>
      </c>
      <c r="X130" s="37" t="str">
        <f>IF(T130="",0,T130*2)</f>
        <v>0</v>
      </c>
      <c r="Y130" s="37" t="str">
        <f>IF(U130="",0,U130*3)</f>
        <v>0</v>
      </c>
      <c r="Z130" s="37" t="str">
        <f>IF(V130="",0,V130*4)</f>
        <v>0</v>
      </c>
      <c r="AA130" s="37" t="str">
        <f>SUM(W130:Z130)</f>
        <v>0</v>
      </c>
      <c r="AB130" s="36" t="str">
        <f>IF(N130="",0,N130*AA130)</f>
        <v>0</v>
      </c>
      <c r="AC130" s="37">
        <v>0</v>
      </c>
      <c r="AD130" s="37">
        <v>0</v>
      </c>
      <c r="AE130" s="37" t="str">
        <f>AB130+AD130</f>
        <v>0</v>
      </c>
      <c r="AF130" s="36">
        <v>0</v>
      </c>
      <c r="AG130" s="36">
        <v>0</v>
      </c>
      <c r="AH130" s="36">
        <v>0</v>
      </c>
      <c r="AI130" s="36">
        <v>0</v>
      </c>
      <c r="AJ130" s="36">
        <v>0</v>
      </c>
      <c r="AK130" s="36" t="str">
        <f>SUM(AH130:AJ130)</f>
        <v>0</v>
      </c>
      <c r="AL130" s="38">
        <v>0</v>
      </c>
      <c r="AM130" s="36" t="str">
        <f>AK130+AL130+AQ130+AR130+AS130+AT130+AU130</f>
        <v>0</v>
      </c>
      <c r="AN130" s="36" t="str">
        <f>AG130+AE130+AF130</f>
        <v>0</v>
      </c>
      <c r="AO130" s="36" t="str">
        <f>AN130-AM130</f>
        <v>0</v>
      </c>
      <c r="AP130" s="36" t="str">
        <f>AO130</f>
        <v>0</v>
      </c>
      <c r="AQ130" s="36">
        <v>0</v>
      </c>
      <c r="AR130" s="36">
        <v>0</v>
      </c>
      <c r="AS130" s="36">
        <v>0</v>
      </c>
      <c r="AT130" s="36">
        <v>0</v>
      </c>
      <c r="AU130" s="36">
        <v>0</v>
      </c>
      <c r="AV130" s="26" t="s">
        <v>805</v>
      </c>
      <c r="AW130" s="23" t="s">
        <v>806</v>
      </c>
      <c r="AX130" s="26" t="s">
        <v>805</v>
      </c>
      <c r="AY130" s="26"/>
    </row>
    <row r="131" spans="1:51">
      <c r="A131" s="31">
        <v>97</v>
      </c>
      <c r="B131" s="7">
        <v>41667</v>
      </c>
      <c r="C131" s="7" t="s">
        <v>804</v>
      </c>
      <c r="D131" s="7" t="s">
        <v>10</v>
      </c>
      <c r="E131" s="31" t="s">
        <v>307</v>
      </c>
      <c r="F131" s="31" t="s">
        <v>4</v>
      </c>
      <c r="G131" s="31" t="s">
        <v>14</v>
      </c>
      <c r="H131" s="31" t="s">
        <v>2</v>
      </c>
      <c r="I131" s="34">
        <v>0.0</v>
      </c>
      <c r="J131" s="35">
        <v>21.0</v>
      </c>
      <c r="K131" s="34">
        <v>168.0</v>
      </c>
      <c r="L131" s="34">
        <v>0</v>
      </c>
      <c r="M131" s="36">
        <v>181476.19</v>
      </c>
      <c r="N131" s="36">
        <v>18000.0</v>
      </c>
      <c r="O131" s="36">
        <v>3811000.0</v>
      </c>
      <c r="P131" s="36">
        <v>0</v>
      </c>
      <c r="Q131" s="36">
        <v>0</v>
      </c>
      <c r="R131" s="36">
        <v>3811000.0</v>
      </c>
      <c r="S131" s="35">
        <v>0</v>
      </c>
      <c r="T131" s="35">
        <v>0</v>
      </c>
      <c r="U131" s="35">
        <v>0</v>
      </c>
      <c r="V131" s="35">
        <v>0</v>
      </c>
      <c r="W131" s="37" t="str">
        <f>IF(S131="",0,S131*1.5)</f>
        <v>0</v>
      </c>
      <c r="X131" s="37" t="str">
        <f>IF(T131="",0,T131*2)</f>
        <v>0</v>
      </c>
      <c r="Y131" s="37" t="str">
        <f>IF(U131="",0,U131*3)</f>
        <v>0</v>
      </c>
      <c r="Z131" s="37" t="str">
        <f>IF(V131="",0,V131*4)</f>
        <v>0</v>
      </c>
      <c r="AA131" s="37" t="str">
        <f>SUM(W131:Z131)</f>
        <v>0</v>
      </c>
      <c r="AB131" s="36" t="str">
        <f>IF(N131="",0,N131*AA131)</f>
        <v>0</v>
      </c>
      <c r="AC131" s="37">
        <v>0</v>
      </c>
      <c r="AD131" s="37">
        <v>0</v>
      </c>
      <c r="AE131" s="37" t="str">
        <f>AB131+AD131</f>
        <v>0</v>
      </c>
      <c r="AF131" s="36">
        <v>0</v>
      </c>
      <c r="AG131" s="36">
        <v>0</v>
      </c>
      <c r="AH131" s="36">
        <v>0</v>
      </c>
      <c r="AI131" s="36">
        <v>0</v>
      </c>
      <c r="AJ131" s="36">
        <v>0</v>
      </c>
      <c r="AK131" s="36" t="str">
        <f>SUM(AH131:AJ131)</f>
        <v>0</v>
      </c>
      <c r="AL131" s="38">
        <v>0</v>
      </c>
      <c r="AM131" s="36" t="str">
        <f>AK131+AL131+AQ131+AR131+AS131+AT131+AU131</f>
        <v>0</v>
      </c>
      <c r="AN131" s="36" t="str">
        <f>AG131+AE131+AF131</f>
        <v>0</v>
      </c>
      <c r="AO131" s="36" t="str">
        <f>AN131-AM131</f>
        <v>0</v>
      </c>
      <c r="AP131" s="36" t="str">
        <f>AO131</f>
        <v>0</v>
      </c>
      <c r="AQ131" s="36">
        <v>0</v>
      </c>
      <c r="AR131" s="36">
        <v>0</v>
      </c>
      <c r="AS131" s="36">
        <v>0</v>
      </c>
      <c r="AT131" s="36">
        <v>0</v>
      </c>
      <c r="AU131" s="36">
        <v>0</v>
      </c>
      <c r="AV131" s="26" t="s">
        <v>802</v>
      </c>
      <c r="AW131" s="23" t="s">
        <v>803</v>
      </c>
      <c r="AX131" s="26" t="s">
        <v>802</v>
      </c>
      <c r="AY131" s="26"/>
    </row>
    <row r="132" spans="1:51">
      <c r="A132" s="31">
        <v>98</v>
      </c>
      <c r="B132" s="7">
        <v>41412</v>
      </c>
      <c r="C132" s="7" t="s">
        <v>801</v>
      </c>
      <c r="D132" s="7" t="s">
        <v>800</v>
      </c>
      <c r="E132" s="31" t="s">
        <v>307</v>
      </c>
      <c r="F132" s="31" t="s">
        <v>4</v>
      </c>
      <c r="G132" s="31" t="s">
        <v>14</v>
      </c>
      <c r="H132" s="31" t="s">
        <v>2</v>
      </c>
      <c r="I132" s="34">
        <v>0.0</v>
      </c>
      <c r="J132" s="35">
        <v>21.0</v>
      </c>
      <c r="K132" s="34">
        <v>168.0</v>
      </c>
      <c r="L132" s="34">
        <v>0</v>
      </c>
      <c r="M132" s="36">
        <v>227936.0</v>
      </c>
      <c r="N132" s="36">
        <v>22000.0</v>
      </c>
      <c r="O132" s="36">
        <v>4786656.0</v>
      </c>
      <c r="P132" s="36">
        <v>0</v>
      </c>
      <c r="Q132" s="36">
        <v>0</v>
      </c>
      <c r="R132" s="36">
        <v>4786656.0</v>
      </c>
      <c r="S132" s="35">
        <v>0</v>
      </c>
      <c r="T132" s="35">
        <v>0</v>
      </c>
      <c r="U132" s="35">
        <v>0</v>
      </c>
      <c r="V132" s="35">
        <v>0</v>
      </c>
      <c r="W132" s="37" t="str">
        <f>IF(S132="",0,S132*1.5)</f>
        <v>0</v>
      </c>
      <c r="X132" s="37" t="str">
        <f>IF(T132="",0,T132*2)</f>
        <v>0</v>
      </c>
      <c r="Y132" s="37" t="str">
        <f>IF(U132="",0,U132*3)</f>
        <v>0</v>
      </c>
      <c r="Z132" s="37" t="str">
        <f>IF(V132="",0,V132*4)</f>
        <v>0</v>
      </c>
      <c r="AA132" s="37" t="str">
        <f>SUM(W132:Z132)</f>
        <v>0</v>
      </c>
      <c r="AB132" s="36" t="str">
        <f>IF(N132="",0,N132*AA132)</f>
        <v>0</v>
      </c>
      <c r="AC132" s="37">
        <v>0</v>
      </c>
      <c r="AD132" s="37">
        <v>0</v>
      </c>
      <c r="AE132" s="37" t="str">
        <f>AB132+AD132</f>
        <v>0</v>
      </c>
      <c r="AF132" s="36">
        <v>0</v>
      </c>
      <c r="AG132" s="36">
        <v>0</v>
      </c>
      <c r="AH132" s="36">
        <v>0</v>
      </c>
      <c r="AI132" s="36">
        <v>0</v>
      </c>
      <c r="AJ132" s="36">
        <v>0</v>
      </c>
      <c r="AK132" s="36" t="str">
        <f>SUM(AH132:AJ132)</f>
        <v>0</v>
      </c>
      <c r="AL132" s="38">
        <v>0</v>
      </c>
      <c r="AM132" s="36" t="str">
        <f>AK132+AL132+AQ132+AR132+AS132+AT132+AU132</f>
        <v>0</v>
      </c>
      <c r="AN132" s="36" t="str">
        <f>AG132+AE132+AF132</f>
        <v>0</v>
      </c>
      <c r="AO132" s="36" t="str">
        <f>AN132-AM132</f>
        <v>0</v>
      </c>
      <c r="AP132" s="36" t="str">
        <f>AO132</f>
        <v>0</v>
      </c>
      <c r="AQ132" s="36">
        <v>0</v>
      </c>
      <c r="AR132" s="36">
        <v>0</v>
      </c>
      <c r="AS132" s="36">
        <v>0</v>
      </c>
      <c r="AT132" s="36">
        <v>0</v>
      </c>
      <c r="AU132" s="36">
        <v>0</v>
      </c>
      <c r="AV132" s="26" t="s">
        <v>798</v>
      </c>
      <c r="AW132" s="23" t="s">
        <v>799</v>
      </c>
      <c r="AX132" s="26" t="s">
        <v>798</v>
      </c>
      <c r="AY132" s="26"/>
    </row>
    <row r="133" spans="1:51">
      <c r="A133" s="31">
        <v>99</v>
      </c>
      <c r="B133" s="7">
        <v>30111</v>
      </c>
      <c r="C133" s="7" t="s">
        <v>797</v>
      </c>
      <c r="D133" s="7" t="s">
        <v>10</v>
      </c>
      <c r="E133" s="31" t="s">
        <v>307</v>
      </c>
      <c r="F133" s="31" t="s">
        <v>4</v>
      </c>
      <c r="G133" s="31" t="s">
        <v>14</v>
      </c>
      <c r="H133" s="31" t="s">
        <v>2</v>
      </c>
      <c r="I133" s="34">
        <v>0.0</v>
      </c>
      <c r="J133" s="35">
        <v>21.0</v>
      </c>
      <c r="K133" s="34">
        <v>168.0</v>
      </c>
      <c r="L133" s="34">
        <v>0</v>
      </c>
      <c r="M133" s="36">
        <v>216668.95</v>
      </c>
      <c r="N133" s="36">
        <v>20000.0</v>
      </c>
      <c r="O133" s="36">
        <v>4550048.0</v>
      </c>
      <c r="P133" s="36">
        <v>0</v>
      </c>
      <c r="Q133" s="36">
        <v>0</v>
      </c>
      <c r="R133" s="36">
        <v>4550048.0</v>
      </c>
      <c r="S133" s="35">
        <v>0</v>
      </c>
      <c r="T133" s="35">
        <v>0</v>
      </c>
      <c r="U133" s="35">
        <v>0</v>
      </c>
      <c r="V133" s="35">
        <v>0</v>
      </c>
      <c r="W133" s="37" t="str">
        <f>IF(S133="",0,S133*1.5)</f>
        <v>0</v>
      </c>
      <c r="X133" s="37" t="str">
        <f>IF(T133="",0,T133*2)</f>
        <v>0</v>
      </c>
      <c r="Y133" s="37" t="str">
        <f>IF(U133="",0,U133*3)</f>
        <v>0</v>
      </c>
      <c r="Z133" s="37" t="str">
        <f>IF(V133="",0,V133*4)</f>
        <v>0</v>
      </c>
      <c r="AA133" s="37" t="str">
        <f>SUM(W133:Z133)</f>
        <v>0</v>
      </c>
      <c r="AB133" s="36" t="str">
        <f>IF(N133="",0,N133*AA133)</f>
        <v>0</v>
      </c>
      <c r="AC133" s="37">
        <v>0</v>
      </c>
      <c r="AD133" s="37">
        <v>0</v>
      </c>
      <c r="AE133" s="37" t="str">
        <f>AB133+AD133</f>
        <v>0</v>
      </c>
      <c r="AF133" s="36">
        <v>0</v>
      </c>
      <c r="AG133" s="36">
        <v>0</v>
      </c>
      <c r="AH133" s="36">
        <v>0</v>
      </c>
      <c r="AI133" s="36">
        <v>0</v>
      </c>
      <c r="AJ133" s="36">
        <v>0</v>
      </c>
      <c r="AK133" s="36" t="str">
        <f>SUM(AH133:AJ133)</f>
        <v>0</v>
      </c>
      <c r="AL133" s="38">
        <v>0</v>
      </c>
      <c r="AM133" s="36" t="str">
        <f>AK133+AL133+AQ133+AR133+AS133+AT133+AU133</f>
        <v>0</v>
      </c>
      <c r="AN133" s="36" t="str">
        <f>AG133+AE133+AF133</f>
        <v>0</v>
      </c>
      <c r="AO133" s="36" t="str">
        <f>AN133-AM133</f>
        <v>0</v>
      </c>
      <c r="AP133" s="36" t="str">
        <f>AO133</f>
        <v>0</v>
      </c>
      <c r="AQ133" s="36">
        <v>0</v>
      </c>
      <c r="AR133" s="36">
        <v>0</v>
      </c>
      <c r="AS133" s="36">
        <v>0</v>
      </c>
      <c r="AT133" s="36">
        <v>0</v>
      </c>
      <c r="AU133" s="36">
        <v>0</v>
      </c>
      <c r="AV133" s="26" t="s">
        <v>795</v>
      </c>
      <c r="AW133" s="23" t="s">
        <v>796</v>
      </c>
      <c r="AX133" s="26" t="s">
        <v>795</v>
      </c>
      <c r="AY133" s="26"/>
    </row>
    <row r="134" spans="1:51">
      <c r="A134" s="31">
        <v>100</v>
      </c>
      <c r="B134" s="7">
        <v>30104</v>
      </c>
      <c r="C134" s="7" t="s">
        <v>794</v>
      </c>
      <c r="D134" s="7" t="s">
        <v>523</v>
      </c>
      <c r="E134" s="31" t="s">
        <v>307</v>
      </c>
      <c r="F134" s="31" t="s">
        <v>4</v>
      </c>
      <c r="G134" s="31" t="s">
        <v>26</v>
      </c>
      <c r="H134" s="31" t="s">
        <v>2</v>
      </c>
      <c r="I134" s="34">
        <v>0.0</v>
      </c>
      <c r="J134" s="35">
        <v>21.0</v>
      </c>
      <c r="K134" s="34">
        <v>168.0</v>
      </c>
      <c r="L134" s="34">
        <v>0</v>
      </c>
      <c r="M134" s="36">
        <v>226608.24</v>
      </c>
      <c r="N134" s="36">
        <v>21000.0</v>
      </c>
      <c r="O134" s="36">
        <v>4758773.0</v>
      </c>
      <c r="P134" s="36">
        <v>300000.0</v>
      </c>
      <c r="Q134" s="36">
        <v>0</v>
      </c>
      <c r="R134" s="36">
        <v>5058773.0</v>
      </c>
      <c r="S134" s="35">
        <v>0</v>
      </c>
      <c r="T134" s="35">
        <v>0</v>
      </c>
      <c r="U134" s="35">
        <v>0</v>
      </c>
      <c r="V134" s="35">
        <v>0</v>
      </c>
      <c r="W134" s="37" t="str">
        <f>IF(S134="",0,S134*1.5)</f>
        <v>0</v>
      </c>
      <c r="X134" s="37" t="str">
        <f>IF(T134="",0,T134*2)</f>
        <v>0</v>
      </c>
      <c r="Y134" s="37" t="str">
        <f>IF(U134="",0,U134*3)</f>
        <v>0</v>
      </c>
      <c r="Z134" s="37" t="str">
        <f>IF(V134="",0,V134*4)</f>
        <v>0</v>
      </c>
      <c r="AA134" s="37" t="str">
        <f>SUM(W134:Z134)</f>
        <v>0</v>
      </c>
      <c r="AB134" s="36" t="str">
        <f>IF(N134="",0,N134*AA134)</f>
        <v>0</v>
      </c>
      <c r="AC134" s="37">
        <v>0</v>
      </c>
      <c r="AD134" s="37">
        <v>0</v>
      </c>
      <c r="AE134" s="37" t="str">
        <f>AB134+AD134</f>
        <v>0</v>
      </c>
      <c r="AF134" s="36">
        <v>0</v>
      </c>
      <c r="AG134" s="36">
        <v>300000.0</v>
      </c>
      <c r="AH134" s="36">
        <v>0</v>
      </c>
      <c r="AI134" s="36">
        <v>0</v>
      </c>
      <c r="AJ134" s="36">
        <v>0</v>
      </c>
      <c r="AK134" s="36" t="str">
        <f>SUM(AH134:AJ134)</f>
        <v>0</v>
      </c>
      <c r="AL134" s="38">
        <v>0</v>
      </c>
      <c r="AM134" s="36" t="str">
        <f>AK134+AL134+AQ134+AR134+AS134+AT134+AU134</f>
        <v>0</v>
      </c>
      <c r="AN134" s="36" t="str">
        <f>AG134+AE134+AF134</f>
        <v>0</v>
      </c>
      <c r="AO134" s="36" t="str">
        <f>AN134-AM134</f>
        <v>0</v>
      </c>
      <c r="AP134" s="36" t="str">
        <f>AO134</f>
        <v>0</v>
      </c>
      <c r="AQ134" s="36">
        <v>0</v>
      </c>
      <c r="AR134" s="36">
        <v>0</v>
      </c>
      <c r="AS134" s="36">
        <v>0</v>
      </c>
      <c r="AT134" s="36">
        <v>0</v>
      </c>
      <c r="AU134" s="36">
        <v>0</v>
      </c>
      <c r="AV134" s="26" t="s">
        <v>792</v>
      </c>
      <c r="AW134" s="23" t="s">
        <v>793</v>
      </c>
      <c r="AX134" s="26" t="s">
        <v>792</v>
      </c>
      <c r="AY134" s="26"/>
    </row>
    <row r="135" spans="1:51">
      <c r="A135" s="31">
        <v>101</v>
      </c>
      <c r="B135" s="7">
        <v>41584</v>
      </c>
      <c r="C135" s="7" t="s">
        <v>791</v>
      </c>
      <c r="D135" s="7" t="s">
        <v>10</v>
      </c>
      <c r="E135" s="31" t="s">
        <v>307</v>
      </c>
      <c r="F135" s="31" t="s">
        <v>4</v>
      </c>
      <c r="G135" s="31" t="s">
        <v>26</v>
      </c>
      <c r="H135" s="31" t="s">
        <v>2</v>
      </c>
      <c r="I135" s="34">
        <v>0.0</v>
      </c>
      <c r="J135" s="35">
        <v>21.0</v>
      </c>
      <c r="K135" s="34">
        <v>168.0</v>
      </c>
      <c r="L135" s="34">
        <v>0</v>
      </c>
      <c r="M135" s="36">
        <v>201095.24</v>
      </c>
      <c r="N135" s="36">
        <v>18000.0</v>
      </c>
      <c r="O135" s="36">
        <v>4223000.0</v>
      </c>
      <c r="P135" s="36">
        <v>0</v>
      </c>
      <c r="Q135" s="36">
        <v>0</v>
      </c>
      <c r="R135" s="36">
        <v>4223000.0</v>
      </c>
      <c r="S135" s="35">
        <v>0</v>
      </c>
      <c r="T135" s="35">
        <v>0</v>
      </c>
      <c r="U135" s="35">
        <v>0</v>
      </c>
      <c r="V135" s="35">
        <v>0</v>
      </c>
      <c r="W135" s="37" t="str">
        <f>IF(S135="",0,S135*1.5)</f>
        <v>0</v>
      </c>
      <c r="X135" s="37" t="str">
        <f>IF(T135="",0,T135*2)</f>
        <v>0</v>
      </c>
      <c r="Y135" s="37" t="str">
        <f>IF(U135="",0,U135*3)</f>
        <v>0</v>
      </c>
      <c r="Z135" s="37" t="str">
        <f>IF(V135="",0,V135*4)</f>
        <v>0</v>
      </c>
      <c r="AA135" s="37" t="str">
        <f>SUM(W135:Z135)</f>
        <v>0</v>
      </c>
      <c r="AB135" s="36" t="str">
        <f>IF(N135="",0,N135*AA135)</f>
        <v>0</v>
      </c>
      <c r="AC135" s="37">
        <v>0</v>
      </c>
      <c r="AD135" s="37">
        <v>0</v>
      </c>
      <c r="AE135" s="37" t="str">
        <f>AB135+AD135</f>
        <v>0</v>
      </c>
      <c r="AF135" s="36">
        <v>0</v>
      </c>
      <c r="AG135" s="36">
        <v>0</v>
      </c>
      <c r="AH135" s="36">
        <v>0</v>
      </c>
      <c r="AI135" s="36">
        <v>0</v>
      </c>
      <c r="AJ135" s="36">
        <v>0</v>
      </c>
      <c r="AK135" s="36" t="str">
        <f>SUM(AH135:AJ135)</f>
        <v>0</v>
      </c>
      <c r="AL135" s="38">
        <v>0</v>
      </c>
      <c r="AM135" s="36" t="str">
        <f>AK135+AL135+AQ135+AR135+AS135+AT135+AU135</f>
        <v>0</v>
      </c>
      <c r="AN135" s="36" t="str">
        <f>AG135+AE135+AF135</f>
        <v>0</v>
      </c>
      <c r="AO135" s="36" t="str">
        <f>AN135-AM135</f>
        <v>0</v>
      </c>
      <c r="AP135" s="36" t="str">
        <f>AO135</f>
        <v>0</v>
      </c>
      <c r="AQ135" s="36">
        <v>0</v>
      </c>
      <c r="AR135" s="36">
        <v>0</v>
      </c>
      <c r="AS135" s="36">
        <v>0</v>
      </c>
      <c r="AT135" s="36">
        <v>0</v>
      </c>
      <c r="AU135" s="36">
        <v>0</v>
      </c>
      <c r="AV135" s="26" t="s">
        <v>789</v>
      </c>
      <c r="AW135" s="23" t="s">
        <v>790</v>
      </c>
      <c r="AX135" s="26" t="s">
        <v>789</v>
      </c>
      <c r="AY135" s="26"/>
    </row>
    <row r="136" spans="1:51">
      <c r="A136" s="31">
        <v>102</v>
      </c>
      <c r="B136" s="7">
        <v>40494</v>
      </c>
      <c r="C136" s="7" t="s">
        <v>788</v>
      </c>
      <c r="D136" s="7" t="s">
        <v>10</v>
      </c>
      <c r="E136" s="31" t="s">
        <v>307</v>
      </c>
      <c r="F136" s="31" t="s">
        <v>4</v>
      </c>
      <c r="G136" s="31" t="s">
        <v>122</v>
      </c>
      <c r="H136" s="31" t="s">
        <v>2</v>
      </c>
      <c r="I136" s="34">
        <v>0.0</v>
      </c>
      <c r="J136" s="35">
        <v>21.0</v>
      </c>
      <c r="K136" s="34">
        <v>168.0</v>
      </c>
      <c r="L136" s="34">
        <v>0</v>
      </c>
      <c r="M136" s="36">
        <v>181868.57</v>
      </c>
      <c r="N136" s="36">
        <v>18000.0</v>
      </c>
      <c r="O136" s="36">
        <v>3819240.0</v>
      </c>
      <c r="P136" s="36">
        <v>0</v>
      </c>
      <c r="Q136" s="36">
        <v>0</v>
      </c>
      <c r="R136" s="36">
        <v>3819240.0</v>
      </c>
      <c r="S136" s="35">
        <v>0</v>
      </c>
      <c r="T136" s="35">
        <v>0</v>
      </c>
      <c r="U136" s="35">
        <v>0</v>
      </c>
      <c r="V136" s="35">
        <v>0</v>
      </c>
      <c r="W136" s="37" t="str">
        <f>IF(S136="",0,S136*1.5)</f>
        <v>0</v>
      </c>
      <c r="X136" s="37" t="str">
        <f>IF(T136="",0,T136*2)</f>
        <v>0</v>
      </c>
      <c r="Y136" s="37" t="str">
        <f>IF(U136="",0,U136*3)</f>
        <v>0</v>
      </c>
      <c r="Z136" s="37" t="str">
        <f>IF(V136="",0,V136*4)</f>
        <v>0</v>
      </c>
      <c r="AA136" s="37" t="str">
        <f>SUM(W136:Z136)</f>
        <v>0</v>
      </c>
      <c r="AB136" s="36" t="str">
        <f>IF(N136="",0,N136*AA136)</f>
        <v>0</v>
      </c>
      <c r="AC136" s="37">
        <v>0</v>
      </c>
      <c r="AD136" s="37">
        <v>0</v>
      </c>
      <c r="AE136" s="37" t="str">
        <f>AB136+AD136</f>
        <v>0</v>
      </c>
      <c r="AF136" s="36">
        <v>0</v>
      </c>
      <c r="AG136" s="36">
        <v>0</v>
      </c>
      <c r="AH136" s="36">
        <v>0</v>
      </c>
      <c r="AI136" s="36">
        <v>0</v>
      </c>
      <c r="AJ136" s="36">
        <v>0</v>
      </c>
      <c r="AK136" s="36" t="str">
        <f>SUM(AH136:AJ136)</f>
        <v>0</v>
      </c>
      <c r="AL136" s="38">
        <v>0</v>
      </c>
      <c r="AM136" s="36" t="str">
        <f>AK136+AL136+AQ136+AR136+AS136+AT136+AU136</f>
        <v>0</v>
      </c>
      <c r="AN136" s="36" t="str">
        <f>AG136+AE136+AF136</f>
        <v>0</v>
      </c>
      <c r="AO136" s="36" t="str">
        <f>AN136-AM136</f>
        <v>0</v>
      </c>
      <c r="AP136" s="36" t="str">
        <f>AO136</f>
        <v>0</v>
      </c>
      <c r="AQ136" s="36">
        <v>0</v>
      </c>
      <c r="AR136" s="36">
        <v>0</v>
      </c>
      <c r="AS136" s="36">
        <v>0</v>
      </c>
      <c r="AT136" s="36">
        <v>0</v>
      </c>
      <c r="AU136" s="36">
        <v>0</v>
      </c>
      <c r="AV136" s="26" t="s">
        <v>786</v>
      </c>
      <c r="AW136" s="23" t="s">
        <v>787</v>
      </c>
      <c r="AX136" s="26" t="s">
        <v>786</v>
      </c>
      <c r="AY136" s="26"/>
    </row>
    <row r="137" spans="1:51">
      <c r="A137" s="31">
        <v>103</v>
      </c>
      <c r="B137" s="7">
        <v>41413</v>
      </c>
      <c r="C137" s="7" t="s">
        <v>785</v>
      </c>
      <c r="D137" s="7" t="s">
        <v>10</v>
      </c>
      <c r="E137" s="31" t="s">
        <v>307</v>
      </c>
      <c r="F137" s="31" t="s">
        <v>4</v>
      </c>
      <c r="G137" s="31" t="s">
        <v>14</v>
      </c>
      <c r="H137" s="31" t="s">
        <v>2</v>
      </c>
      <c r="I137" s="34">
        <v>0.0</v>
      </c>
      <c r="J137" s="35">
        <v>21.0</v>
      </c>
      <c r="K137" s="34">
        <v>168.0</v>
      </c>
      <c r="L137" s="34">
        <v>0</v>
      </c>
      <c r="M137" s="36">
        <v>224009.05</v>
      </c>
      <c r="N137" s="36">
        <v>19000.0</v>
      </c>
      <c r="O137" s="36">
        <v>4704190.0</v>
      </c>
      <c r="P137" s="36">
        <v>0</v>
      </c>
      <c r="Q137" s="36">
        <v>0</v>
      </c>
      <c r="R137" s="36">
        <v>4704190.0</v>
      </c>
      <c r="S137" s="35">
        <v>0</v>
      </c>
      <c r="T137" s="35">
        <v>0</v>
      </c>
      <c r="U137" s="35">
        <v>0</v>
      </c>
      <c r="V137" s="35">
        <v>0</v>
      </c>
      <c r="W137" s="37" t="str">
        <f>IF(S137="",0,S137*1.5)</f>
        <v>0</v>
      </c>
      <c r="X137" s="37" t="str">
        <f>IF(T137="",0,T137*2)</f>
        <v>0</v>
      </c>
      <c r="Y137" s="37" t="str">
        <f>IF(U137="",0,U137*3)</f>
        <v>0</v>
      </c>
      <c r="Z137" s="37" t="str">
        <f>IF(V137="",0,V137*4)</f>
        <v>0</v>
      </c>
      <c r="AA137" s="37" t="str">
        <f>SUM(W137:Z137)</f>
        <v>0</v>
      </c>
      <c r="AB137" s="36" t="str">
        <f>IF(N137="",0,N137*AA137)</f>
        <v>0</v>
      </c>
      <c r="AC137" s="37">
        <v>0</v>
      </c>
      <c r="AD137" s="37">
        <v>0</v>
      </c>
      <c r="AE137" s="37" t="str">
        <f>AB137+AD137</f>
        <v>0</v>
      </c>
      <c r="AF137" s="36">
        <v>0</v>
      </c>
      <c r="AG137" s="36">
        <v>0</v>
      </c>
      <c r="AH137" s="36">
        <v>0</v>
      </c>
      <c r="AI137" s="36">
        <v>0</v>
      </c>
      <c r="AJ137" s="36">
        <v>0</v>
      </c>
      <c r="AK137" s="36" t="str">
        <f>SUM(AH137:AJ137)</f>
        <v>0</v>
      </c>
      <c r="AL137" s="38">
        <v>0</v>
      </c>
      <c r="AM137" s="36" t="str">
        <f>AK137+AL137+AQ137+AR137+AS137+AT137+AU137</f>
        <v>0</v>
      </c>
      <c r="AN137" s="36" t="str">
        <f>AG137+AE137+AF137</f>
        <v>0</v>
      </c>
      <c r="AO137" s="36" t="str">
        <f>AN137-AM137</f>
        <v>0</v>
      </c>
      <c r="AP137" s="36" t="str">
        <f>AO137</f>
        <v>0</v>
      </c>
      <c r="AQ137" s="36">
        <v>0</v>
      </c>
      <c r="AR137" s="36">
        <v>0</v>
      </c>
      <c r="AS137" s="36">
        <v>0</v>
      </c>
      <c r="AT137" s="36">
        <v>0</v>
      </c>
      <c r="AU137" s="36">
        <v>0</v>
      </c>
      <c r="AV137" s="26" t="s">
        <v>783</v>
      </c>
      <c r="AW137" s="23" t="s">
        <v>784</v>
      </c>
      <c r="AX137" s="26" t="s">
        <v>783</v>
      </c>
      <c r="AY137" s="26"/>
    </row>
    <row r="138" spans="1:51">
      <c r="A138" s="31">
        <v>104</v>
      </c>
      <c r="B138" s="7">
        <v>41369</v>
      </c>
      <c r="C138" s="7" t="s">
        <v>782</v>
      </c>
      <c r="D138" s="7" t="s">
        <v>10</v>
      </c>
      <c r="E138" s="31" t="s">
        <v>307</v>
      </c>
      <c r="F138" s="31" t="s">
        <v>4</v>
      </c>
      <c r="G138" s="31" t="s">
        <v>26</v>
      </c>
      <c r="H138" s="31" t="s">
        <v>2</v>
      </c>
      <c r="I138" s="34">
        <v>0.0</v>
      </c>
      <c r="J138" s="35">
        <v>21.0</v>
      </c>
      <c r="K138" s="34">
        <v>168.0</v>
      </c>
      <c r="L138" s="34">
        <v>0</v>
      </c>
      <c r="M138" s="36">
        <v>184338.0</v>
      </c>
      <c r="N138" s="36">
        <v>18000.0</v>
      </c>
      <c r="O138" s="36">
        <v>3871098.0</v>
      </c>
      <c r="P138" s="36">
        <v>0</v>
      </c>
      <c r="Q138" s="36">
        <v>0</v>
      </c>
      <c r="R138" s="36">
        <v>3871098.0</v>
      </c>
      <c r="S138" s="35">
        <v>0</v>
      </c>
      <c r="T138" s="35">
        <v>0</v>
      </c>
      <c r="U138" s="35">
        <v>0</v>
      </c>
      <c r="V138" s="35">
        <v>0</v>
      </c>
      <c r="W138" s="37" t="str">
        <f>IF(S138="",0,S138*1.5)</f>
        <v>0</v>
      </c>
      <c r="X138" s="37" t="str">
        <f>IF(T138="",0,T138*2)</f>
        <v>0</v>
      </c>
      <c r="Y138" s="37" t="str">
        <f>IF(U138="",0,U138*3)</f>
        <v>0</v>
      </c>
      <c r="Z138" s="37" t="str">
        <f>IF(V138="",0,V138*4)</f>
        <v>0</v>
      </c>
      <c r="AA138" s="37" t="str">
        <f>SUM(W138:Z138)</f>
        <v>0</v>
      </c>
      <c r="AB138" s="36" t="str">
        <f>IF(N138="",0,N138*AA138)</f>
        <v>0</v>
      </c>
      <c r="AC138" s="37">
        <v>0</v>
      </c>
      <c r="AD138" s="37">
        <v>0</v>
      </c>
      <c r="AE138" s="37" t="str">
        <f>AB138+AD138</f>
        <v>0</v>
      </c>
      <c r="AF138" s="36">
        <v>0</v>
      </c>
      <c r="AG138" s="36">
        <v>0</v>
      </c>
      <c r="AH138" s="36">
        <v>0</v>
      </c>
      <c r="AI138" s="36">
        <v>0</v>
      </c>
      <c r="AJ138" s="36">
        <v>0</v>
      </c>
      <c r="AK138" s="36" t="str">
        <f>SUM(AH138:AJ138)</f>
        <v>0</v>
      </c>
      <c r="AL138" s="38">
        <v>0</v>
      </c>
      <c r="AM138" s="36" t="str">
        <f>AK138+AL138+AQ138+AR138+AS138+AT138+AU138</f>
        <v>0</v>
      </c>
      <c r="AN138" s="36" t="str">
        <f>AG138+AE138+AF138</f>
        <v>0</v>
      </c>
      <c r="AO138" s="36" t="str">
        <f>AN138-AM138</f>
        <v>0</v>
      </c>
      <c r="AP138" s="36" t="str">
        <f>AO138</f>
        <v>0</v>
      </c>
      <c r="AQ138" s="36">
        <v>0</v>
      </c>
      <c r="AR138" s="36">
        <v>0</v>
      </c>
      <c r="AS138" s="36">
        <v>0</v>
      </c>
      <c r="AT138" s="36">
        <v>0</v>
      </c>
      <c r="AU138" s="36">
        <v>0</v>
      </c>
      <c r="AV138" s="26" t="s">
        <v>780</v>
      </c>
      <c r="AW138" s="23" t="s">
        <v>781</v>
      </c>
      <c r="AX138" s="26" t="s">
        <v>780</v>
      </c>
      <c r="AY138" s="26"/>
    </row>
    <row r="139" spans="1:51">
      <c r="A139" s="31">
        <v>105</v>
      </c>
      <c r="B139" s="7">
        <v>30115</v>
      </c>
      <c r="C139" s="7" t="s">
        <v>779</v>
      </c>
      <c r="D139" s="7" t="s">
        <v>766</v>
      </c>
      <c r="E139" s="31" t="s">
        <v>307</v>
      </c>
      <c r="F139" s="31" t="s">
        <v>4</v>
      </c>
      <c r="G139" s="31" t="s">
        <v>122</v>
      </c>
      <c r="H139" s="31" t="s">
        <v>2</v>
      </c>
      <c r="I139" s="34">
        <v>0.0</v>
      </c>
      <c r="J139" s="35">
        <v>21.0</v>
      </c>
      <c r="K139" s="34">
        <v>168.0</v>
      </c>
      <c r="L139" s="34">
        <v>0</v>
      </c>
      <c r="M139" s="36">
        <v>221707.52</v>
      </c>
      <c r="N139" s="36">
        <v>21000.0</v>
      </c>
      <c r="O139" s="36">
        <v>4655858.0</v>
      </c>
      <c r="P139" s="36">
        <v>0</v>
      </c>
      <c r="Q139" s="36">
        <v>0</v>
      </c>
      <c r="R139" s="36">
        <v>4655858.0</v>
      </c>
      <c r="S139" s="35">
        <v>0</v>
      </c>
      <c r="T139" s="35">
        <v>0</v>
      </c>
      <c r="U139" s="35">
        <v>0</v>
      </c>
      <c r="V139" s="35">
        <v>0</v>
      </c>
      <c r="W139" s="37" t="str">
        <f>IF(S139="",0,S139*1.5)</f>
        <v>0</v>
      </c>
      <c r="X139" s="37" t="str">
        <f>IF(T139="",0,T139*2)</f>
        <v>0</v>
      </c>
      <c r="Y139" s="37" t="str">
        <f>IF(U139="",0,U139*3)</f>
        <v>0</v>
      </c>
      <c r="Z139" s="37" t="str">
        <f>IF(V139="",0,V139*4)</f>
        <v>0</v>
      </c>
      <c r="AA139" s="37" t="str">
        <f>SUM(W139:Z139)</f>
        <v>0</v>
      </c>
      <c r="AB139" s="36" t="str">
        <f>IF(N139="",0,N139*AA139)</f>
        <v>0</v>
      </c>
      <c r="AC139" s="37">
        <v>0</v>
      </c>
      <c r="AD139" s="37">
        <v>0</v>
      </c>
      <c r="AE139" s="37" t="str">
        <f>AB139+AD139</f>
        <v>0</v>
      </c>
      <c r="AF139" s="36">
        <v>0</v>
      </c>
      <c r="AG139" s="36">
        <v>0</v>
      </c>
      <c r="AH139" s="36">
        <v>0</v>
      </c>
      <c r="AI139" s="36">
        <v>0</v>
      </c>
      <c r="AJ139" s="36">
        <v>0</v>
      </c>
      <c r="AK139" s="36" t="str">
        <f>SUM(AH139:AJ139)</f>
        <v>0</v>
      </c>
      <c r="AL139" s="38">
        <v>0</v>
      </c>
      <c r="AM139" s="36" t="str">
        <f>AK139+AL139+AQ139+AR139+AS139+AT139+AU139</f>
        <v>0</v>
      </c>
      <c r="AN139" s="36" t="str">
        <f>AG139+AE139+AF139</f>
        <v>0</v>
      </c>
      <c r="AO139" s="36" t="str">
        <f>AN139-AM139</f>
        <v>0</v>
      </c>
      <c r="AP139" s="36" t="str">
        <f>AO139</f>
        <v>0</v>
      </c>
      <c r="AQ139" s="36">
        <v>0</v>
      </c>
      <c r="AR139" s="36">
        <v>0</v>
      </c>
      <c r="AS139" s="36">
        <v>0</v>
      </c>
      <c r="AT139" s="36">
        <v>0</v>
      </c>
      <c r="AU139" s="36">
        <v>0</v>
      </c>
      <c r="AV139" s="26" t="s">
        <v>777</v>
      </c>
      <c r="AW139" s="23" t="s">
        <v>778</v>
      </c>
      <c r="AX139" s="26" t="s">
        <v>777</v>
      </c>
      <c r="AY139" s="26"/>
    </row>
    <row r="140" spans="1:51">
      <c r="A140" s="31">
        <v>106</v>
      </c>
      <c r="B140" s="7">
        <v>23</v>
      </c>
      <c r="C140" s="7" t="s">
        <v>776</v>
      </c>
      <c r="D140" s="7" t="s">
        <v>10</v>
      </c>
      <c r="E140" s="31" t="s">
        <v>307</v>
      </c>
      <c r="F140" s="31" t="s">
        <v>4</v>
      </c>
      <c r="G140" s="31" t="s">
        <v>14</v>
      </c>
      <c r="H140" s="31" t="s">
        <v>2</v>
      </c>
      <c r="I140" s="34">
        <v>0.0</v>
      </c>
      <c r="J140" s="35">
        <v>21.0</v>
      </c>
      <c r="K140" s="34">
        <v>168.0</v>
      </c>
      <c r="L140" s="34">
        <v>0</v>
      </c>
      <c r="M140" s="36">
        <v>205924.05</v>
      </c>
      <c r="N140" s="36">
        <v>18000.0</v>
      </c>
      <c r="O140" s="36">
        <v>4324405.0</v>
      </c>
      <c r="P140" s="36">
        <v>0</v>
      </c>
      <c r="Q140" s="36">
        <v>0</v>
      </c>
      <c r="R140" s="36">
        <v>4324405.0</v>
      </c>
      <c r="S140" s="35">
        <v>0</v>
      </c>
      <c r="T140" s="35">
        <v>0</v>
      </c>
      <c r="U140" s="35">
        <v>0</v>
      </c>
      <c r="V140" s="35">
        <v>0</v>
      </c>
      <c r="W140" s="37" t="str">
        <f>IF(S140="",0,S140*1.5)</f>
        <v>0</v>
      </c>
      <c r="X140" s="37" t="str">
        <f>IF(T140="",0,T140*2)</f>
        <v>0</v>
      </c>
      <c r="Y140" s="37" t="str">
        <f>IF(U140="",0,U140*3)</f>
        <v>0</v>
      </c>
      <c r="Z140" s="37" t="str">
        <f>IF(V140="",0,V140*4)</f>
        <v>0</v>
      </c>
      <c r="AA140" s="37" t="str">
        <f>SUM(W140:Z140)</f>
        <v>0</v>
      </c>
      <c r="AB140" s="36" t="str">
        <f>IF(N140="",0,N140*AA140)</f>
        <v>0</v>
      </c>
      <c r="AC140" s="37">
        <v>0</v>
      </c>
      <c r="AD140" s="37">
        <v>0</v>
      </c>
      <c r="AE140" s="37" t="str">
        <f>AB140+AD140</f>
        <v>0</v>
      </c>
      <c r="AF140" s="36">
        <v>0</v>
      </c>
      <c r="AG140" s="36">
        <v>0</v>
      </c>
      <c r="AH140" s="36">
        <v>0</v>
      </c>
      <c r="AI140" s="36">
        <v>0</v>
      </c>
      <c r="AJ140" s="36">
        <v>0</v>
      </c>
      <c r="AK140" s="36" t="str">
        <f>SUM(AH140:AJ140)</f>
        <v>0</v>
      </c>
      <c r="AL140" s="38">
        <v>0</v>
      </c>
      <c r="AM140" s="36" t="str">
        <f>AK140+AL140+AQ140+AR140+AS140+AT140+AU140</f>
        <v>0</v>
      </c>
      <c r="AN140" s="36" t="str">
        <f>AG140+AE140+AF140</f>
        <v>0</v>
      </c>
      <c r="AO140" s="36" t="str">
        <f>AN140-AM140</f>
        <v>0</v>
      </c>
      <c r="AP140" s="36" t="str">
        <f>AO140</f>
        <v>0</v>
      </c>
      <c r="AQ140" s="36">
        <v>0</v>
      </c>
      <c r="AR140" s="36">
        <v>0</v>
      </c>
      <c r="AS140" s="36">
        <v>0</v>
      </c>
      <c r="AT140" s="36">
        <v>0</v>
      </c>
      <c r="AU140" s="36">
        <v>0</v>
      </c>
      <c r="AV140" s="26" t="s">
        <v>775</v>
      </c>
      <c r="AW140" s="23" t="s">
        <v>563</v>
      </c>
      <c r="AX140" s="26" t="s">
        <v>775</v>
      </c>
      <c r="AY140" s="26"/>
    </row>
    <row r="141" spans="1:51">
      <c r="A141" s="31">
        <v>107</v>
      </c>
      <c r="B141" s="7">
        <v>30106</v>
      </c>
      <c r="C141" s="7" t="s">
        <v>774</v>
      </c>
      <c r="D141" s="7" t="s">
        <v>773</v>
      </c>
      <c r="E141" s="31" t="s">
        <v>307</v>
      </c>
      <c r="F141" s="31" t="s">
        <v>4</v>
      </c>
      <c r="G141" s="31" t="s">
        <v>26</v>
      </c>
      <c r="H141" s="31" t="s">
        <v>2</v>
      </c>
      <c r="I141" s="34">
        <v>0.0</v>
      </c>
      <c r="J141" s="35">
        <v>21.0</v>
      </c>
      <c r="K141" s="34">
        <v>168.0</v>
      </c>
      <c r="L141" s="34">
        <v>0</v>
      </c>
      <c r="M141" s="36">
        <v>226966.33</v>
      </c>
      <c r="N141" s="36">
        <v>20500.0</v>
      </c>
      <c r="O141" s="36">
        <v>4766293.0</v>
      </c>
      <c r="P141" s="36">
        <v>0</v>
      </c>
      <c r="Q141" s="36">
        <v>0</v>
      </c>
      <c r="R141" s="36">
        <v>4766293.0</v>
      </c>
      <c r="S141" s="35">
        <v>0</v>
      </c>
      <c r="T141" s="35">
        <v>0</v>
      </c>
      <c r="U141" s="35">
        <v>0</v>
      </c>
      <c r="V141" s="35">
        <v>0</v>
      </c>
      <c r="W141" s="37" t="str">
        <f>IF(S141="",0,S141*1.5)</f>
        <v>0</v>
      </c>
      <c r="X141" s="37" t="str">
        <f>IF(T141="",0,T141*2)</f>
        <v>0</v>
      </c>
      <c r="Y141" s="37" t="str">
        <f>IF(U141="",0,U141*3)</f>
        <v>0</v>
      </c>
      <c r="Z141" s="37" t="str">
        <f>IF(V141="",0,V141*4)</f>
        <v>0</v>
      </c>
      <c r="AA141" s="37" t="str">
        <f>SUM(W141:Z141)</f>
        <v>0</v>
      </c>
      <c r="AB141" s="36" t="str">
        <f>IF(N141="",0,N141*AA141)</f>
        <v>0</v>
      </c>
      <c r="AC141" s="37">
        <v>0</v>
      </c>
      <c r="AD141" s="37">
        <v>0</v>
      </c>
      <c r="AE141" s="37" t="str">
        <f>AB141+AD141</f>
        <v>0</v>
      </c>
      <c r="AF141" s="36">
        <v>0</v>
      </c>
      <c r="AG141" s="36">
        <v>0</v>
      </c>
      <c r="AH141" s="36">
        <v>0</v>
      </c>
      <c r="AI141" s="36">
        <v>0</v>
      </c>
      <c r="AJ141" s="36">
        <v>0</v>
      </c>
      <c r="AK141" s="36" t="str">
        <f>SUM(AH141:AJ141)</f>
        <v>0</v>
      </c>
      <c r="AL141" s="38">
        <v>0</v>
      </c>
      <c r="AM141" s="36" t="str">
        <f>AK141+AL141+AQ141+AR141+AS141+AT141+AU141</f>
        <v>0</v>
      </c>
      <c r="AN141" s="36" t="str">
        <f>AG141+AE141+AF141</f>
        <v>0</v>
      </c>
      <c r="AO141" s="36" t="str">
        <f>AN141-AM141</f>
        <v>0</v>
      </c>
      <c r="AP141" s="36" t="str">
        <f>AO141</f>
        <v>0</v>
      </c>
      <c r="AQ141" s="36">
        <v>0</v>
      </c>
      <c r="AR141" s="36">
        <v>0</v>
      </c>
      <c r="AS141" s="36">
        <v>0</v>
      </c>
      <c r="AT141" s="36">
        <v>0</v>
      </c>
      <c r="AU141" s="36">
        <v>0</v>
      </c>
      <c r="AV141" s="26" t="s">
        <v>771</v>
      </c>
      <c r="AW141" s="23" t="s">
        <v>772</v>
      </c>
      <c r="AX141" s="26" t="s">
        <v>771</v>
      </c>
      <c r="AY141" s="26"/>
    </row>
    <row r="142" spans="1:51">
      <c r="A142" s="31">
        <v>108</v>
      </c>
      <c r="B142" s="7">
        <v>41491</v>
      </c>
      <c r="C142" s="7" t="s">
        <v>770</v>
      </c>
      <c r="D142" s="7" t="s">
        <v>10</v>
      </c>
      <c r="E142" s="31" t="s">
        <v>307</v>
      </c>
      <c r="F142" s="31" t="s">
        <v>4</v>
      </c>
      <c r="G142" s="31" t="s">
        <v>3</v>
      </c>
      <c r="H142" s="31" t="s">
        <v>2</v>
      </c>
      <c r="I142" s="34">
        <v>0.0</v>
      </c>
      <c r="J142" s="35">
        <v>21.0</v>
      </c>
      <c r="K142" s="34">
        <v>168.0</v>
      </c>
      <c r="L142" s="34">
        <v>0</v>
      </c>
      <c r="M142" s="36">
        <v>217484.52</v>
      </c>
      <c r="N142" s="36">
        <v>21000.0</v>
      </c>
      <c r="O142" s="36">
        <v>4567175.0</v>
      </c>
      <c r="P142" s="36">
        <v>0</v>
      </c>
      <c r="Q142" s="36">
        <v>0</v>
      </c>
      <c r="R142" s="36">
        <v>4567175.0</v>
      </c>
      <c r="S142" s="35">
        <v>0</v>
      </c>
      <c r="T142" s="35">
        <v>0</v>
      </c>
      <c r="U142" s="35">
        <v>0</v>
      </c>
      <c r="V142" s="35">
        <v>0</v>
      </c>
      <c r="W142" s="37" t="str">
        <f>IF(S142="",0,S142*1.5)</f>
        <v>0</v>
      </c>
      <c r="X142" s="37" t="str">
        <f>IF(T142="",0,T142*2)</f>
        <v>0</v>
      </c>
      <c r="Y142" s="37" t="str">
        <f>IF(U142="",0,U142*3)</f>
        <v>0</v>
      </c>
      <c r="Z142" s="37" t="str">
        <f>IF(V142="",0,V142*4)</f>
        <v>0</v>
      </c>
      <c r="AA142" s="37" t="str">
        <f>SUM(W142:Z142)</f>
        <v>0</v>
      </c>
      <c r="AB142" s="36" t="str">
        <f>IF(N142="",0,N142*AA142)</f>
        <v>0</v>
      </c>
      <c r="AC142" s="37">
        <v>0</v>
      </c>
      <c r="AD142" s="37">
        <v>0</v>
      </c>
      <c r="AE142" s="37" t="str">
        <f>AB142+AD142</f>
        <v>0</v>
      </c>
      <c r="AF142" s="36">
        <v>0</v>
      </c>
      <c r="AG142" s="36">
        <v>0</v>
      </c>
      <c r="AH142" s="36">
        <v>0</v>
      </c>
      <c r="AI142" s="36">
        <v>0</v>
      </c>
      <c r="AJ142" s="36">
        <v>0</v>
      </c>
      <c r="AK142" s="36" t="str">
        <f>SUM(AH142:AJ142)</f>
        <v>0</v>
      </c>
      <c r="AL142" s="38">
        <v>0</v>
      </c>
      <c r="AM142" s="36" t="str">
        <f>AK142+AL142+AQ142+AR142+AS142+AT142+AU142</f>
        <v>0</v>
      </c>
      <c r="AN142" s="36" t="str">
        <f>AG142+AE142+AF142</f>
        <v>0</v>
      </c>
      <c r="AO142" s="36" t="str">
        <f>AN142-AM142</f>
        <v>0</v>
      </c>
      <c r="AP142" s="36" t="str">
        <f>AO142</f>
        <v>0</v>
      </c>
      <c r="AQ142" s="36">
        <v>0</v>
      </c>
      <c r="AR142" s="36">
        <v>0</v>
      </c>
      <c r="AS142" s="36">
        <v>0</v>
      </c>
      <c r="AT142" s="36">
        <v>0</v>
      </c>
      <c r="AU142" s="36">
        <v>0</v>
      </c>
      <c r="AV142" s="26" t="s">
        <v>768</v>
      </c>
      <c r="AW142" s="23" t="s">
        <v>769</v>
      </c>
      <c r="AX142" s="26" t="s">
        <v>768</v>
      </c>
      <c r="AY142" s="26"/>
    </row>
    <row r="143" spans="1:51">
      <c r="A143" s="31">
        <v>109</v>
      </c>
      <c r="B143" s="7">
        <v>30113</v>
      </c>
      <c r="C143" s="7" t="s">
        <v>767</v>
      </c>
      <c r="D143" s="7" t="s">
        <v>766</v>
      </c>
      <c r="E143" s="31" t="s">
        <v>307</v>
      </c>
      <c r="F143" s="31" t="s">
        <v>4</v>
      </c>
      <c r="G143" s="31" t="s">
        <v>3</v>
      </c>
      <c r="H143" s="31" t="s">
        <v>2</v>
      </c>
      <c r="I143" s="34">
        <v>0.0</v>
      </c>
      <c r="J143" s="35">
        <v>21.0</v>
      </c>
      <c r="K143" s="34">
        <v>168.0</v>
      </c>
      <c r="L143" s="34">
        <v>0</v>
      </c>
      <c r="M143" s="36">
        <v>232108.24</v>
      </c>
      <c r="N143" s="36">
        <v>25000.0</v>
      </c>
      <c r="O143" s="36">
        <v>4874273.0</v>
      </c>
      <c r="P143" s="36">
        <v>0</v>
      </c>
      <c r="Q143" s="36">
        <v>200000.0</v>
      </c>
      <c r="R143" s="36">
        <v>5074273.0</v>
      </c>
      <c r="S143" s="35">
        <v>0</v>
      </c>
      <c r="T143" s="35">
        <v>0</v>
      </c>
      <c r="U143" s="35">
        <v>0</v>
      </c>
      <c r="V143" s="35">
        <v>0</v>
      </c>
      <c r="W143" s="37" t="str">
        <f>IF(S143="",0,S143*1.5)</f>
        <v>0</v>
      </c>
      <c r="X143" s="37" t="str">
        <f>IF(T143="",0,T143*2)</f>
        <v>0</v>
      </c>
      <c r="Y143" s="37" t="str">
        <f>IF(U143="",0,U143*3)</f>
        <v>0</v>
      </c>
      <c r="Z143" s="37" t="str">
        <f>IF(V143="",0,V143*4)</f>
        <v>0</v>
      </c>
      <c r="AA143" s="37" t="str">
        <f>SUM(W143:Z143)</f>
        <v>0</v>
      </c>
      <c r="AB143" s="36" t="str">
        <f>IF(N143="",0,N143*AA143)</f>
        <v>0</v>
      </c>
      <c r="AC143" s="37">
        <v>0</v>
      </c>
      <c r="AD143" s="37">
        <v>0</v>
      </c>
      <c r="AE143" s="37" t="str">
        <f>AB143+AD143</f>
        <v>0</v>
      </c>
      <c r="AF143" s="36">
        <v>0</v>
      </c>
      <c r="AG143" s="36">
        <v>200000.0</v>
      </c>
      <c r="AH143" s="36">
        <v>0</v>
      </c>
      <c r="AI143" s="36">
        <v>0</v>
      </c>
      <c r="AJ143" s="36">
        <v>0</v>
      </c>
      <c r="AK143" s="36" t="str">
        <f>SUM(AH143:AJ143)</f>
        <v>0</v>
      </c>
      <c r="AL143" s="38">
        <v>0</v>
      </c>
      <c r="AM143" s="36" t="str">
        <f>AK143+AL143+AQ143+AR143+AS143+AT143+AU143</f>
        <v>0</v>
      </c>
      <c r="AN143" s="36" t="str">
        <f>AG143+AE143+AF143</f>
        <v>0</v>
      </c>
      <c r="AO143" s="36" t="str">
        <f>AN143-AM143</f>
        <v>0</v>
      </c>
      <c r="AP143" s="36" t="str">
        <f>AO143</f>
        <v>0</v>
      </c>
      <c r="AQ143" s="36">
        <v>0</v>
      </c>
      <c r="AR143" s="36">
        <v>0</v>
      </c>
      <c r="AS143" s="36">
        <v>0</v>
      </c>
      <c r="AT143" s="36">
        <v>0</v>
      </c>
      <c r="AU143" s="36">
        <v>0</v>
      </c>
      <c r="AV143" s="26" t="s">
        <v>764</v>
      </c>
      <c r="AW143" s="23" t="s">
        <v>765</v>
      </c>
      <c r="AX143" s="26" t="s">
        <v>764</v>
      </c>
      <c r="AY143" s="26"/>
    </row>
    <row r="144" spans="1:51">
      <c r="A144" s="31">
        <v>110</v>
      </c>
      <c r="B144" s="7">
        <v>41394</v>
      </c>
      <c r="C144" s="7" t="s">
        <v>763</v>
      </c>
      <c r="D144" s="7" t="s">
        <v>10</v>
      </c>
      <c r="E144" s="31" t="s">
        <v>307</v>
      </c>
      <c r="F144" s="31" t="s">
        <v>4</v>
      </c>
      <c r="G144" s="31" t="s">
        <v>14</v>
      </c>
      <c r="H144" s="31" t="s">
        <v>2</v>
      </c>
      <c r="I144" s="34">
        <v>0.0</v>
      </c>
      <c r="J144" s="35">
        <v>21.0</v>
      </c>
      <c r="K144" s="34">
        <v>168.0</v>
      </c>
      <c r="L144" s="34">
        <v>0</v>
      </c>
      <c r="M144" s="36">
        <v>216336.71</v>
      </c>
      <c r="N144" s="36">
        <v>18500.0</v>
      </c>
      <c r="O144" s="36">
        <v>4543071.0</v>
      </c>
      <c r="P144" s="36">
        <v>0</v>
      </c>
      <c r="Q144" s="36">
        <v>0</v>
      </c>
      <c r="R144" s="36">
        <v>4543071.0</v>
      </c>
      <c r="S144" s="35">
        <v>0</v>
      </c>
      <c r="T144" s="35">
        <v>0</v>
      </c>
      <c r="U144" s="35">
        <v>0</v>
      </c>
      <c r="V144" s="35">
        <v>0</v>
      </c>
      <c r="W144" s="37" t="str">
        <f>IF(S144="",0,S144*1.5)</f>
        <v>0</v>
      </c>
      <c r="X144" s="37" t="str">
        <f>IF(T144="",0,T144*2)</f>
        <v>0</v>
      </c>
      <c r="Y144" s="37" t="str">
        <f>IF(U144="",0,U144*3)</f>
        <v>0</v>
      </c>
      <c r="Z144" s="37" t="str">
        <f>IF(V144="",0,V144*4)</f>
        <v>0</v>
      </c>
      <c r="AA144" s="37" t="str">
        <f>SUM(W144:Z144)</f>
        <v>0</v>
      </c>
      <c r="AB144" s="36" t="str">
        <f>IF(N144="",0,N144*AA144)</f>
        <v>0</v>
      </c>
      <c r="AC144" s="37">
        <v>0</v>
      </c>
      <c r="AD144" s="37">
        <v>0</v>
      </c>
      <c r="AE144" s="37" t="str">
        <f>AB144+AD144</f>
        <v>0</v>
      </c>
      <c r="AF144" s="36">
        <v>0</v>
      </c>
      <c r="AG144" s="36">
        <v>0</v>
      </c>
      <c r="AH144" s="36">
        <v>0</v>
      </c>
      <c r="AI144" s="36">
        <v>0</v>
      </c>
      <c r="AJ144" s="36">
        <v>0</v>
      </c>
      <c r="AK144" s="36" t="str">
        <f>SUM(AH144:AJ144)</f>
        <v>0</v>
      </c>
      <c r="AL144" s="38">
        <v>0</v>
      </c>
      <c r="AM144" s="36" t="str">
        <f>AK144+AL144+AQ144+AR144+AS144+AT144+AU144</f>
        <v>0</v>
      </c>
      <c r="AN144" s="36" t="str">
        <f>AG144+AE144+AF144</f>
        <v>0</v>
      </c>
      <c r="AO144" s="36" t="str">
        <f>AN144-AM144</f>
        <v>0</v>
      </c>
      <c r="AP144" s="36" t="str">
        <f>AO144</f>
        <v>0</v>
      </c>
      <c r="AQ144" s="36">
        <v>0</v>
      </c>
      <c r="AR144" s="36">
        <v>0</v>
      </c>
      <c r="AS144" s="36">
        <v>0</v>
      </c>
      <c r="AT144" s="36">
        <v>0</v>
      </c>
      <c r="AU144" s="36">
        <v>0</v>
      </c>
      <c r="AV144" s="26" t="s">
        <v>761</v>
      </c>
      <c r="AW144" s="23" t="s">
        <v>762</v>
      </c>
      <c r="AX144" s="26" t="s">
        <v>761</v>
      </c>
      <c r="AY144" s="26"/>
    </row>
    <row r="145" spans="1:51">
      <c r="A145" s="31">
        <v>111</v>
      </c>
      <c r="B145" s="7">
        <v>40482</v>
      </c>
      <c r="C145" s="7" t="s">
        <v>760</v>
      </c>
      <c r="D145" s="7" t="s">
        <v>10</v>
      </c>
      <c r="E145" s="31" t="s">
        <v>307</v>
      </c>
      <c r="F145" s="31" t="s">
        <v>4</v>
      </c>
      <c r="G145" s="31" t="s">
        <v>122</v>
      </c>
      <c r="H145" s="31" t="s">
        <v>2</v>
      </c>
      <c r="I145" s="34">
        <v>0.0</v>
      </c>
      <c r="J145" s="35">
        <v>21.0</v>
      </c>
      <c r="K145" s="34">
        <v>168.0</v>
      </c>
      <c r="L145" s="34">
        <v>0</v>
      </c>
      <c r="M145" s="36">
        <v>181868.57</v>
      </c>
      <c r="N145" s="36">
        <v>18000.0</v>
      </c>
      <c r="O145" s="36">
        <v>3819240.0</v>
      </c>
      <c r="P145" s="36">
        <v>0</v>
      </c>
      <c r="Q145" s="36">
        <v>0</v>
      </c>
      <c r="R145" s="36">
        <v>3819240.0</v>
      </c>
      <c r="S145" s="35">
        <v>0</v>
      </c>
      <c r="T145" s="35">
        <v>0</v>
      </c>
      <c r="U145" s="35">
        <v>0</v>
      </c>
      <c r="V145" s="35">
        <v>0</v>
      </c>
      <c r="W145" s="37" t="str">
        <f>IF(S145="",0,S145*1.5)</f>
        <v>0</v>
      </c>
      <c r="X145" s="37" t="str">
        <f>IF(T145="",0,T145*2)</f>
        <v>0</v>
      </c>
      <c r="Y145" s="37" t="str">
        <f>IF(U145="",0,U145*3)</f>
        <v>0</v>
      </c>
      <c r="Z145" s="37" t="str">
        <f>IF(V145="",0,V145*4)</f>
        <v>0</v>
      </c>
      <c r="AA145" s="37" t="str">
        <f>SUM(W145:Z145)</f>
        <v>0</v>
      </c>
      <c r="AB145" s="36" t="str">
        <f>IF(N145="",0,N145*AA145)</f>
        <v>0</v>
      </c>
      <c r="AC145" s="37">
        <v>0</v>
      </c>
      <c r="AD145" s="37">
        <v>0</v>
      </c>
      <c r="AE145" s="37" t="str">
        <f>AB145+AD145</f>
        <v>0</v>
      </c>
      <c r="AF145" s="36">
        <v>0</v>
      </c>
      <c r="AG145" s="36">
        <v>0</v>
      </c>
      <c r="AH145" s="36">
        <v>0</v>
      </c>
      <c r="AI145" s="36">
        <v>0</v>
      </c>
      <c r="AJ145" s="36">
        <v>0</v>
      </c>
      <c r="AK145" s="36" t="str">
        <f>SUM(AH145:AJ145)</f>
        <v>0</v>
      </c>
      <c r="AL145" s="38">
        <v>0</v>
      </c>
      <c r="AM145" s="36" t="str">
        <f>AK145+AL145+AQ145+AR145+AS145+AT145+AU145</f>
        <v>0</v>
      </c>
      <c r="AN145" s="36" t="str">
        <f>AG145+AE145+AF145</f>
        <v>0</v>
      </c>
      <c r="AO145" s="36" t="str">
        <f>AN145-AM145</f>
        <v>0</v>
      </c>
      <c r="AP145" s="36" t="str">
        <f>AO145</f>
        <v>0</v>
      </c>
      <c r="AQ145" s="36">
        <v>0</v>
      </c>
      <c r="AR145" s="36">
        <v>0</v>
      </c>
      <c r="AS145" s="36">
        <v>0</v>
      </c>
      <c r="AT145" s="36">
        <v>0</v>
      </c>
      <c r="AU145" s="36">
        <v>0</v>
      </c>
      <c r="AV145" s="26" t="s">
        <v>758</v>
      </c>
      <c r="AW145" s="23" t="s">
        <v>759</v>
      </c>
      <c r="AX145" s="26" t="s">
        <v>758</v>
      </c>
      <c r="AY145" s="26"/>
    </row>
    <row r="146" spans="1:51" customHeight="1" ht="22">
      <c r="A146" s="32"/>
      <c r="B146" s="8"/>
      <c r="C146" s="10" t="s">
        <v>275</v>
      </c>
      <c r="D146" s="10"/>
      <c r="E146" s="32"/>
      <c r="F146" s="32"/>
      <c r="G146" s="32"/>
      <c r="H146" s="32"/>
      <c r="I146" s="17"/>
      <c r="J146" s="13" t="str">
        <f>SUM(J126:J145)</f>
        <v>0</v>
      </c>
      <c r="K146" s="17" t="str">
        <f>SUM(K126:K145)</f>
        <v>0</v>
      </c>
      <c r="L146" s="17" t="str">
        <f>SUM(L126:L145)</f>
        <v>0</v>
      </c>
      <c r="M146" s="19" t="str">
        <f>SUM(M126:M145)</f>
        <v>0</v>
      </c>
      <c r="N146" s="19" t="str">
        <f>SUM(N126:N145)</f>
        <v>0</v>
      </c>
      <c r="O146" s="19" t="str">
        <f>SUM(O126:O145)</f>
        <v>0</v>
      </c>
      <c r="P146" s="19" t="str">
        <f>SUM(P126:P145)</f>
        <v>0</v>
      </c>
      <c r="Q146" s="19" t="str">
        <f>SUM(Q126:Q145)</f>
        <v>0</v>
      </c>
      <c r="R146" s="19" t="str">
        <f>SUM(R126:R145)</f>
        <v>0</v>
      </c>
      <c r="S146" s="13" t="str">
        <f>SUM(S126:S145)</f>
        <v>0</v>
      </c>
      <c r="T146" s="13" t="str">
        <f>SUM(T126:T145)</f>
        <v>0</v>
      </c>
      <c r="U146" s="13" t="str">
        <f>SUM(U126:U145)</f>
        <v>0</v>
      </c>
      <c r="V146" s="13" t="str">
        <f>SUM(V126:V145)</f>
        <v>0</v>
      </c>
      <c r="W146" s="15" t="str">
        <f>SUM(W126:W145)</f>
        <v>0</v>
      </c>
      <c r="X146" s="15" t="str">
        <f>SUM(X126:X145)</f>
        <v>0</v>
      </c>
      <c r="Y146" s="15" t="str">
        <f>SUM(Y126:Y145)</f>
        <v>0</v>
      </c>
      <c r="Z146" s="15" t="str">
        <f>SUM(Z126:Z145)</f>
        <v>0</v>
      </c>
      <c r="AA146" s="15" t="str">
        <f>SUM(AA126:AA145)</f>
        <v>0</v>
      </c>
      <c r="AB146" s="19" t="str">
        <f>SUM(AB126:AB145)</f>
        <v>0</v>
      </c>
      <c r="AC146" s="15" t="str">
        <f>SUM(AC126:AC145)</f>
        <v>0</v>
      </c>
      <c r="AD146" s="15" t="str">
        <f>SUM(AD126:AD145)</f>
        <v>0</v>
      </c>
      <c r="AE146" s="15" t="str">
        <f>SUM(AE126:AE145)</f>
        <v>0</v>
      </c>
      <c r="AF146" s="19" t="str">
        <f>SUM(AF126:AF145)</f>
        <v>0</v>
      </c>
      <c r="AG146" s="19" t="str">
        <f>SUM(AG126:AG145)</f>
        <v>0</v>
      </c>
      <c r="AH146" s="19" t="str">
        <f>SUM(AH126:AH145)</f>
        <v>0</v>
      </c>
      <c r="AI146" s="19" t="str">
        <f>SUM(AI126:AI145)</f>
        <v>0</v>
      </c>
      <c r="AJ146" s="19" t="str">
        <f>SUM(AJ126:AJ145)</f>
        <v>0</v>
      </c>
      <c r="AK146" s="19" t="str">
        <f>SUM(AK126:AK145)</f>
        <v>0</v>
      </c>
      <c r="AL146" s="21" t="str">
        <f>SUM(AL126:AL145)</f>
        <v>0</v>
      </c>
      <c r="AM146" s="19" t="str">
        <f>SUM(AM126:AM145)</f>
        <v>0</v>
      </c>
      <c r="AN146" s="19" t="str">
        <f>SUM(AN126:AN145)</f>
        <v>0</v>
      </c>
      <c r="AO146" s="19" t="str">
        <f>SUM(AO126:AO145)</f>
        <v>0</v>
      </c>
      <c r="AP146" s="19" t="str">
        <f>SUM(AP126:AP145)</f>
        <v>0</v>
      </c>
      <c r="AQ146" s="19" t="str">
        <f>SUM(AQ126:AQ145)</f>
        <v>0</v>
      </c>
      <c r="AR146" s="19" t="str">
        <f>SUM(AR126:AR145)</f>
        <v>0</v>
      </c>
      <c r="AS146" s="19" t="str">
        <f>SUM(AS126:AS145)</f>
        <v>0</v>
      </c>
      <c r="AT146" s="19" t="str">
        <f>SUM(AT126:AT145)</f>
        <v>0</v>
      </c>
      <c r="AU146" s="19" t="str">
        <f>SUM(AU126:AU145)</f>
        <v>0</v>
      </c>
      <c r="AV146" s="27"/>
      <c r="AW146" s="24"/>
      <c r="AX146" s="27"/>
      <c r="AY146" s="27"/>
    </row>
    <row r="147" spans="1:51" customHeight="1" ht="20">
      <c r="A147" s="33"/>
      <c r="B147" s="9"/>
      <c r="C147" s="11" t="s">
        <v>282</v>
      </c>
      <c r="D147" s="11"/>
      <c r="E147" s="33"/>
      <c r="F147" s="33"/>
      <c r="G147" s="33"/>
      <c r="H147" s="33"/>
      <c r="I147" s="18"/>
      <c r="J147" s="14"/>
      <c r="K147" s="18"/>
      <c r="L147" s="18"/>
      <c r="M147" s="20"/>
      <c r="N147" s="20"/>
      <c r="O147" s="20"/>
      <c r="P147" s="20"/>
      <c r="Q147" s="20"/>
      <c r="R147" s="20"/>
      <c r="S147" s="14"/>
      <c r="T147" s="14"/>
      <c r="U147" s="14"/>
      <c r="V147" s="14"/>
      <c r="W147" s="16"/>
      <c r="X147" s="16"/>
      <c r="Y147" s="16"/>
      <c r="Z147" s="16"/>
      <c r="AA147" s="16"/>
      <c r="AB147" s="20"/>
      <c r="AC147" s="16"/>
      <c r="AD147" s="16"/>
      <c r="AE147" s="16"/>
      <c r="AF147" s="20"/>
      <c r="AG147" s="20"/>
      <c r="AH147" s="20"/>
      <c r="AI147" s="20"/>
      <c r="AJ147" s="20"/>
      <c r="AK147" s="20"/>
      <c r="AL147" s="22"/>
      <c r="AM147" s="20"/>
      <c r="AN147" s="20"/>
      <c r="AO147" s="20"/>
      <c r="AP147" s="20"/>
      <c r="AQ147" s="20"/>
      <c r="AR147" s="20"/>
      <c r="AS147" s="20"/>
      <c r="AT147" s="20"/>
      <c r="AU147" s="20"/>
      <c r="AV147" s="28"/>
      <c r="AW147" s="25"/>
      <c r="AX147" s="28"/>
      <c r="AY147" s="28"/>
    </row>
    <row r="148" spans="1:51">
      <c r="A148" s="31">
        <v>112</v>
      </c>
      <c r="B148" s="7">
        <v>42764</v>
      </c>
      <c r="C148" s="7" t="s">
        <v>757</v>
      </c>
      <c r="D148" s="7" t="s">
        <v>10</v>
      </c>
      <c r="E148" s="31" t="s">
        <v>307</v>
      </c>
      <c r="F148" s="31" t="s">
        <v>4</v>
      </c>
      <c r="G148" s="31" t="s">
        <v>14</v>
      </c>
      <c r="H148" s="31" t="s">
        <v>2</v>
      </c>
      <c r="I148" s="34">
        <v>0.0</v>
      </c>
      <c r="J148" s="35">
        <v>21.0</v>
      </c>
      <c r="K148" s="34">
        <v>168.0</v>
      </c>
      <c r="L148" s="34">
        <v>0</v>
      </c>
      <c r="M148" s="36">
        <v>170000.0</v>
      </c>
      <c r="N148" s="36">
        <v>17000.0</v>
      </c>
      <c r="O148" s="36">
        <v>3570000.0</v>
      </c>
      <c r="P148" s="36">
        <v>0</v>
      </c>
      <c r="Q148" s="36">
        <v>0</v>
      </c>
      <c r="R148" s="36">
        <v>3570000.0</v>
      </c>
      <c r="S148" s="35">
        <v>0</v>
      </c>
      <c r="T148" s="35">
        <v>0</v>
      </c>
      <c r="U148" s="35">
        <v>0</v>
      </c>
      <c r="V148" s="35">
        <v>0</v>
      </c>
      <c r="W148" s="37" t="str">
        <f>IF(S148="",0,S148*1.5)</f>
        <v>0</v>
      </c>
      <c r="X148" s="37" t="str">
        <f>IF(T148="",0,T148*2)</f>
        <v>0</v>
      </c>
      <c r="Y148" s="37" t="str">
        <f>IF(U148="",0,U148*3)</f>
        <v>0</v>
      </c>
      <c r="Z148" s="37" t="str">
        <f>IF(V148="",0,V148*4)</f>
        <v>0</v>
      </c>
      <c r="AA148" s="37" t="str">
        <f>SUM(W148:Z148)</f>
        <v>0</v>
      </c>
      <c r="AB148" s="36" t="str">
        <f>IF(N148="",0,N148*AA148)</f>
        <v>0</v>
      </c>
      <c r="AC148" s="37">
        <v>0</v>
      </c>
      <c r="AD148" s="37">
        <v>0</v>
      </c>
      <c r="AE148" s="37" t="str">
        <f>AB148+AD148</f>
        <v>0</v>
      </c>
      <c r="AF148" s="36">
        <v>0</v>
      </c>
      <c r="AG148" s="36">
        <v>0</v>
      </c>
      <c r="AH148" s="36">
        <v>0</v>
      </c>
      <c r="AI148" s="36">
        <v>0</v>
      </c>
      <c r="AJ148" s="36">
        <v>0</v>
      </c>
      <c r="AK148" s="36" t="str">
        <f>SUM(AH148:AJ148)</f>
        <v>0</v>
      </c>
      <c r="AL148" s="38">
        <v>0</v>
      </c>
      <c r="AM148" s="36" t="str">
        <f>AK148+AL148+AQ148+AR148+AS148+AT148+AU148</f>
        <v>0</v>
      </c>
      <c r="AN148" s="36" t="str">
        <f>AG148+AE148+AF148</f>
        <v>0</v>
      </c>
      <c r="AO148" s="36" t="str">
        <f>AN148-AM148</f>
        <v>0</v>
      </c>
      <c r="AP148" s="36" t="str">
        <f>AO148</f>
        <v>0</v>
      </c>
      <c r="AQ148" s="36">
        <v>0</v>
      </c>
      <c r="AR148" s="36">
        <v>0</v>
      </c>
      <c r="AS148" s="36">
        <v>0</v>
      </c>
      <c r="AT148" s="36">
        <v>0</v>
      </c>
      <c r="AU148" s="36">
        <v>0</v>
      </c>
      <c r="AV148" s="26" t="s">
        <v>755</v>
      </c>
      <c r="AW148" s="23" t="s">
        <v>756</v>
      </c>
      <c r="AX148" s="26" t="s">
        <v>755</v>
      </c>
      <c r="AY148" s="26"/>
    </row>
    <row r="149" spans="1:51" customHeight="1" ht="22">
      <c r="A149" s="32"/>
      <c r="B149" s="8"/>
      <c r="C149" s="10" t="s">
        <v>275</v>
      </c>
      <c r="D149" s="10"/>
      <c r="E149" s="32"/>
      <c r="F149" s="32"/>
      <c r="G149" s="32"/>
      <c r="H149" s="32"/>
      <c r="I149" s="17"/>
      <c r="J149" s="13" t="str">
        <f>SUM(J148:J148)</f>
        <v>0</v>
      </c>
      <c r="K149" s="17" t="str">
        <f>SUM(K148:K148)</f>
        <v>0</v>
      </c>
      <c r="L149" s="17" t="str">
        <f>SUM(L148:L148)</f>
        <v>0</v>
      </c>
      <c r="M149" s="19" t="str">
        <f>SUM(M148:M148)</f>
        <v>0</v>
      </c>
      <c r="N149" s="19" t="str">
        <f>SUM(N148:N148)</f>
        <v>0</v>
      </c>
      <c r="O149" s="19" t="str">
        <f>SUM(O148:O148)</f>
        <v>0</v>
      </c>
      <c r="P149" s="19" t="str">
        <f>SUM(P148:P148)</f>
        <v>0</v>
      </c>
      <c r="Q149" s="19" t="str">
        <f>SUM(Q148:Q148)</f>
        <v>0</v>
      </c>
      <c r="R149" s="19" t="str">
        <f>SUM(R148:R148)</f>
        <v>0</v>
      </c>
      <c r="S149" s="13" t="str">
        <f>SUM(S148:S148)</f>
        <v>0</v>
      </c>
      <c r="T149" s="13" t="str">
        <f>SUM(T148:T148)</f>
        <v>0</v>
      </c>
      <c r="U149" s="13" t="str">
        <f>SUM(U148:U148)</f>
        <v>0</v>
      </c>
      <c r="V149" s="13" t="str">
        <f>SUM(V148:V148)</f>
        <v>0</v>
      </c>
      <c r="W149" s="15" t="str">
        <f>SUM(W148:W148)</f>
        <v>0</v>
      </c>
      <c r="X149" s="15" t="str">
        <f>SUM(X148:X148)</f>
        <v>0</v>
      </c>
      <c r="Y149" s="15" t="str">
        <f>SUM(Y148:Y148)</f>
        <v>0</v>
      </c>
      <c r="Z149" s="15" t="str">
        <f>SUM(Z148:Z148)</f>
        <v>0</v>
      </c>
      <c r="AA149" s="15" t="str">
        <f>SUM(AA148:AA148)</f>
        <v>0</v>
      </c>
      <c r="AB149" s="19" t="str">
        <f>SUM(AB148:AB148)</f>
        <v>0</v>
      </c>
      <c r="AC149" s="15" t="str">
        <f>SUM(AC148:AC148)</f>
        <v>0</v>
      </c>
      <c r="AD149" s="15" t="str">
        <f>SUM(AD148:AD148)</f>
        <v>0</v>
      </c>
      <c r="AE149" s="15" t="str">
        <f>SUM(AE148:AE148)</f>
        <v>0</v>
      </c>
      <c r="AF149" s="19" t="str">
        <f>SUM(AF148:AF148)</f>
        <v>0</v>
      </c>
      <c r="AG149" s="19" t="str">
        <f>SUM(AG148:AG148)</f>
        <v>0</v>
      </c>
      <c r="AH149" s="19" t="str">
        <f>SUM(AH148:AH148)</f>
        <v>0</v>
      </c>
      <c r="AI149" s="19" t="str">
        <f>SUM(AI148:AI148)</f>
        <v>0</v>
      </c>
      <c r="AJ149" s="19" t="str">
        <f>SUM(AJ148:AJ148)</f>
        <v>0</v>
      </c>
      <c r="AK149" s="19" t="str">
        <f>SUM(AK148:AK148)</f>
        <v>0</v>
      </c>
      <c r="AL149" s="21" t="str">
        <f>SUM(AL148:AL148)</f>
        <v>0</v>
      </c>
      <c r="AM149" s="19" t="str">
        <f>SUM(AM148:AM148)</f>
        <v>0</v>
      </c>
      <c r="AN149" s="19" t="str">
        <f>SUM(AN148:AN148)</f>
        <v>0</v>
      </c>
      <c r="AO149" s="19" t="str">
        <f>SUM(AO148:AO148)</f>
        <v>0</v>
      </c>
      <c r="AP149" s="19" t="str">
        <f>SUM(AP148:AP148)</f>
        <v>0</v>
      </c>
      <c r="AQ149" s="19" t="str">
        <f>SUM(AQ148:AQ148)</f>
        <v>0</v>
      </c>
      <c r="AR149" s="19" t="str">
        <f>SUM(AR148:AR148)</f>
        <v>0</v>
      </c>
      <c r="AS149" s="19" t="str">
        <f>SUM(AS148:AS148)</f>
        <v>0</v>
      </c>
      <c r="AT149" s="19" t="str">
        <f>SUM(AT148:AT148)</f>
        <v>0</v>
      </c>
      <c r="AU149" s="19" t="str">
        <f>SUM(AU148:AU148)</f>
        <v>0</v>
      </c>
      <c r="AV149" s="27"/>
      <c r="AW149" s="24"/>
      <c r="AX149" s="27"/>
      <c r="AY149" s="27"/>
    </row>
    <row r="150" spans="1:51" customHeight="1" ht="20">
      <c r="A150" s="33"/>
      <c r="B150" s="9"/>
      <c r="C150" s="11" t="s">
        <v>1140</v>
      </c>
      <c r="D150" s="11"/>
      <c r="E150" s="33"/>
      <c r="F150" s="33"/>
      <c r="G150" s="33"/>
      <c r="H150" s="33"/>
      <c r="I150" s="18"/>
      <c r="J150" s="14"/>
      <c r="K150" s="18"/>
      <c r="L150" s="18"/>
      <c r="M150" s="20"/>
      <c r="N150" s="20"/>
      <c r="O150" s="20"/>
      <c r="P150" s="20"/>
      <c r="Q150" s="20"/>
      <c r="R150" s="20"/>
      <c r="S150" s="14"/>
      <c r="T150" s="14"/>
      <c r="U150" s="14"/>
      <c r="V150" s="14"/>
      <c r="W150" s="16"/>
      <c r="X150" s="16"/>
      <c r="Y150" s="16"/>
      <c r="Z150" s="16"/>
      <c r="AA150" s="16"/>
      <c r="AB150" s="20"/>
      <c r="AC150" s="16"/>
      <c r="AD150" s="16"/>
      <c r="AE150" s="16"/>
      <c r="AF150" s="20"/>
      <c r="AG150" s="20"/>
      <c r="AH150" s="20"/>
      <c r="AI150" s="20"/>
      <c r="AJ150" s="20"/>
      <c r="AK150" s="20"/>
      <c r="AL150" s="22"/>
      <c r="AM150" s="20"/>
      <c r="AN150" s="20"/>
      <c r="AO150" s="20"/>
      <c r="AP150" s="20"/>
      <c r="AQ150" s="20"/>
      <c r="AR150" s="20"/>
      <c r="AS150" s="20"/>
      <c r="AT150" s="20"/>
      <c r="AU150" s="20"/>
      <c r="AV150" s="28"/>
      <c r="AW150" s="25"/>
      <c r="AX150" s="28"/>
      <c r="AY150" s="28"/>
    </row>
    <row r="151" spans="1:51">
      <c r="A151" s="31">
        <v>113</v>
      </c>
      <c r="B151" s="7">
        <v>42218</v>
      </c>
      <c r="C151" s="7" t="s">
        <v>754</v>
      </c>
      <c r="D151" s="7" t="s">
        <v>312</v>
      </c>
      <c r="E151" s="31" t="s">
        <v>307</v>
      </c>
      <c r="F151" s="31" t="s">
        <v>4</v>
      </c>
      <c r="G151" s="31" t="s">
        <v>14</v>
      </c>
      <c r="H151" s="31" t="s">
        <v>2</v>
      </c>
      <c r="I151" s="34">
        <v>0.0</v>
      </c>
      <c r="J151" s="35">
        <v>21.0</v>
      </c>
      <c r="K151" s="34">
        <v>168.0</v>
      </c>
      <c r="L151" s="34">
        <v>0</v>
      </c>
      <c r="M151" s="36">
        <v>158362.52</v>
      </c>
      <c r="N151" s="36">
        <v>16000.0</v>
      </c>
      <c r="O151" s="36">
        <v>3325613.0</v>
      </c>
      <c r="P151" s="36">
        <v>0</v>
      </c>
      <c r="Q151" s="36">
        <v>0</v>
      </c>
      <c r="R151" s="36">
        <v>3325613.0</v>
      </c>
      <c r="S151" s="35">
        <v>0</v>
      </c>
      <c r="T151" s="35">
        <v>0</v>
      </c>
      <c r="U151" s="35">
        <v>0</v>
      </c>
      <c r="V151" s="35">
        <v>0</v>
      </c>
      <c r="W151" s="37" t="str">
        <f>IF(S151="",0,S151*1.5)</f>
        <v>0</v>
      </c>
      <c r="X151" s="37" t="str">
        <f>IF(T151="",0,T151*2)</f>
        <v>0</v>
      </c>
      <c r="Y151" s="37" t="str">
        <f>IF(U151="",0,U151*3)</f>
        <v>0</v>
      </c>
      <c r="Z151" s="37" t="str">
        <f>IF(V151="",0,V151*4)</f>
        <v>0</v>
      </c>
      <c r="AA151" s="37" t="str">
        <f>SUM(W151:Z151)</f>
        <v>0</v>
      </c>
      <c r="AB151" s="36" t="str">
        <f>IF(N151="",0,N151*AA151)</f>
        <v>0</v>
      </c>
      <c r="AC151" s="37">
        <v>0</v>
      </c>
      <c r="AD151" s="37">
        <v>0</v>
      </c>
      <c r="AE151" s="37" t="str">
        <f>AB151+AD151</f>
        <v>0</v>
      </c>
      <c r="AF151" s="36">
        <v>0</v>
      </c>
      <c r="AG151" s="36">
        <v>0</v>
      </c>
      <c r="AH151" s="36">
        <v>0</v>
      </c>
      <c r="AI151" s="36">
        <v>0</v>
      </c>
      <c r="AJ151" s="36">
        <v>0</v>
      </c>
      <c r="AK151" s="36" t="str">
        <f>SUM(AH151:AJ151)</f>
        <v>0</v>
      </c>
      <c r="AL151" s="38">
        <v>0</v>
      </c>
      <c r="AM151" s="36" t="str">
        <f>AK151+AL151+AQ151+AR151+AS151+AT151+AU151</f>
        <v>0</v>
      </c>
      <c r="AN151" s="36" t="str">
        <f>AG151+AE151+AF151</f>
        <v>0</v>
      </c>
      <c r="AO151" s="36" t="str">
        <f>AN151-AM151</f>
        <v>0</v>
      </c>
      <c r="AP151" s="36" t="str">
        <f>AO151</f>
        <v>0</v>
      </c>
      <c r="AQ151" s="36">
        <v>0</v>
      </c>
      <c r="AR151" s="36">
        <v>0</v>
      </c>
      <c r="AS151" s="36">
        <v>0</v>
      </c>
      <c r="AT151" s="36">
        <v>0</v>
      </c>
      <c r="AU151" s="36">
        <v>0</v>
      </c>
      <c r="AV151" s="26" t="s">
        <v>753</v>
      </c>
      <c r="AW151" s="23" t="s">
        <v>688</v>
      </c>
      <c r="AX151" s="26" t="s">
        <v>753</v>
      </c>
      <c r="AY151" s="26"/>
    </row>
    <row r="152" spans="1:51">
      <c r="A152" s="31">
        <v>114</v>
      </c>
      <c r="B152" s="7">
        <v>42307</v>
      </c>
      <c r="C152" s="7" t="s">
        <v>752</v>
      </c>
      <c r="D152" s="7" t="s">
        <v>10</v>
      </c>
      <c r="E152" s="31" t="s">
        <v>307</v>
      </c>
      <c r="F152" s="31" t="s">
        <v>4</v>
      </c>
      <c r="G152" s="31" t="s">
        <v>70</v>
      </c>
      <c r="H152" s="31" t="s">
        <v>2</v>
      </c>
      <c r="I152" s="34">
        <v>0.0</v>
      </c>
      <c r="J152" s="35">
        <v>21.0</v>
      </c>
      <c r="K152" s="34">
        <v>168.0</v>
      </c>
      <c r="L152" s="34">
        <v>0</v>
      </c>
      <c r="M152" s="36">
        <v>158362.52</v>
      </c>
      <c r="N152" s="36">
        <v>16000.0</v>
      </c>
      <c r="O152" s="36">
        <v>3325613.0</v>
      </c>
      <c r="P152" s="36">
        <v>0</v>
      </c>
      <c r="Q152" s="36">
        <v>0</v>
      </c>
      <c r="R152" s="36">
        <v>3325613.0</v>
      </c>
      <c r="S152" s="35">
        <v>0</v>
      </c>
      <c r="T152" s="35">
        <v>0</v>
      </c>
      <c r="U152" s="35">
        <v>0</v>
      </c>
      <c r="V152" s="35">
        <v>0</v>
      </c>
      <c r="W152" s="37" t="str">
        <f>IF(S152="",0,S152*1.5)</f>
        <v>0</v>
      </c>
      <c r="X152" s="37" t="str">
        <f>IF(T152="",0,T152*2)</f>
        <v>0</v>
      </c>
      <c r="Y152" s="37" t="str">
        <f>IF(U152="",0,U152*3)</f>
        <v>0</v>
      </c>
      <c r="Z152" s="37" t="str">
        <f>IF(V152="",0,V152*4)</f>
        <v>0</v>
      </c>
      <c r="AA152" s="37" t="str">
        <f>SUM(W152:Z152)</f>
        <v>0</v>
      </c>
      <c r="AB152" s="36" t="str">
        <f>IF(N152="",0,N152*AA152)</f>
        <v>0</v>
      </c>
      <c r="AC152" s="37">
        <v>0</v>
      </c>
      <c r="AD152" s="37">
        <v>0</v>
      </c>
      <c r="AE152" s="37" t="str">
        <f>AB152+AD152</f>
        <v>0</v>
      </c>
      <c r="AF152" s="36">
        <v>0</v>
      </c>
      <c r="AG152" s="36">
        <v>0</v>
      </c>
      <c r="AH152" s="36">
        <v>0</v>
      </c>
      <c r="AI152" s="36">
        <v>0</v>
      </c>
      <c r="AJ152" s="36">
        <v>0</v>
      </c>
      <c r="AK152" s="36" t="str">
        <f>SUM(AH152:AJ152)</f>
        <v>0</v>
      </c>
      <c r="AL152" s="38">
        <v>0</v>
      </c>
      <c r="AM152" s="36" t="str">
        <f>AK152+AL152+AQ152+AR152+AS152+AT152+AU152</f>
        <v>0</v>
      </c>
      <c r="AN152" s="36" t="str">
        <f>AG152+AE152+AF152</f>
        <v>0</v>
      </c>
      <c r="AO152" s="36" t="str">
        <f>AN152-AM152</f>
        <v>0</v>
      </c>
      <c r="AP152" s="36" t="str">
        <f>AO152</f>
        <v>0</v>
      </c>
      <c r="AQ152" s="36">
        <v>0</v>
      </c>
      <c r="AR152" s="36">
        <v>0</v>
      </c>
      <c r="AS152" s="36">
        <v>0</v>
      </c>
      <c r="AT152" s="36">
        <v>0</v>
      </c>
      <c r="AU152" s="36">
        <v>0</v>
      </c>
      <c r="AV152" s="26" t="s">
        <v>750</v>
      </c>
      <c r="AW152" s="23" t="s">
        <v>751</v>
      </c>
      <c r="AX152" s="26" t="s">
        <v>750</v>
      </c>
      <c r="AY152" s="26"/>
    </row>
    <row r="153" spans="1:51">
      <c r="A153" s="31">
        <v>115</v>
      </c>
      <c r="B153" s="7">
        <v>41532</v>
      </c>
      <c r="C153" s="7" t="s">
        <v>749</v>
      </c>
      <c r="D153" s="7" t="s">
        <v>10</v>
      </c>
      <c r="E153" s="31" t="s">
        <v>307</v>
      </c>
      <c r="F153" s="31" t="s">
        <v>4</v>
      </c>
      <c r="G153" s="31" t="s">
        <v>3</v>
      </c>
      <c r="H153" s="31" t="s">
        <v>2</v>
      </c>
      <c r="I153" s="34">
        <v>0.0</v>
      </c>
      <c r="J153" s="35">
        <v>21.0</v>
      </c>
      <c r="K153" s="34">
        <v>168.0</v>
      </c>
      <c r="L153" s="34">
        <v>0</v>
      </c>
      <c r="M153" s="36">
        <v>168006.76</v>
      </c>
      <c r="N153" s="36">
        <v>18000.0</v>
      </c>
      <c r="O153" s="36">
        <v>3528142.0</v>
      </c>
      <c r="P153" s="36">
        <v>0</v>
      </c>
      <c r="Q153" s="36">
        <v>0</v>
      </c>
      <c r="R153" s="36">
        <v>3528142.0</v>
      </c>
      <c r="S153" s="35">
        <v>0</v>
      </c>
      <c r="T153" s="35">
        <v>0</v>
      </c>
      <c r="U153" s="35">
        <v>0</v>
      </c>
      <c r="V153" s="35">
        <v>0</v>
      </c>
      <c r="W153" s="37" t="str">
        <f>IF(S153="",0,S153*1.5)</f>
        <v>0</v>
      </c>
      <c r="X153" s="37" t="str">
        <f>IF(T153="",0,T153*2)</f>
        <v>0</v>
      </c>
      <c r="Y153" s="37" t="str">
        <f>IF(U153="",0,U153*3)</f>
        <v>0</v>
      </c>
      <c r="Z153" s="37" t="str">
        <f>IF(V153="",0,V153*4)</f>
        <v>0</v>
      </c>
      <c r="AA153" s="37" t="str">
        <f>SUM(W153:Z153)</f>
        <v>0</v>
      </c>
      <c r="AB153" s="36" t="str">
        <f>IF(N153="",0,N153*AA153)</f>
        <v>0</v>
      </c>
      <c r="AC153" s="37">
        <v>0</v>
      </c>
      <c r="AD153" s="37">
        <v>0</v>
      </c>
      <c r="AE153" s="37" t="str">
        <f>AB153+AD153</f>
        <v>0</v>
      </c>
      <c r="AF153" s="36">
        <v>0</v>
      </c>
      <c r="AG153" s="36">
        <v>0</v>
      </c>
      <c r="AH153" s="36">
        <v>0</v>
      </c>
      <c r="AI153" s="36">
        <v>0</v>
      </c>
      <c r="AJ153" s="36">
        <v>0</v>
      </c>
      <c r="AK153" s="36" t="str">
        <f>SUM(AH153:AJ153)</f>
        <v>0</v>
      </c>
      <c r="AL153" s="38">
        <v>0</v>
      </c>
      <c r="AM153" s="36" t="str">
        <f>AK153+AL153+AQ153+AR153+AS153+AT153+AU153</f>
        <v>0</v>
      </c>
      <c r="AN153" s="36" t="str">
        <f>AG153+AE153+AF153</f>
        <v>0</v>
      </c>
      <c r="AO153" s="36" t="str">
        <f>AN153-AM153</f>
        <v>0</v>
      </c>
      <c r="AP153" s="36" t="str">
        <f>AO153</f>
        <v>0</v>
      </c>
      <c r="AQ153" s="36">
        <v>0</v>
      </c>
      <c r="AR153" s="36">
        <v>0</v>
      </c>
      <c r="AS153" s="36">
        <v>0</v>
      </c>
      <c r="AT153" s="36">
        <v>0</v>
      </c>
      <c r="AU153" s="36">
        <v>0</v>
      </c>
      <c r="AV153" s="26" t="s">
        <v>747</v>
      </c>
      <c r="AW153" s="23" t="s">
        <v>748</v>
      </c>
      <c r="AX153" s="26" t="s">
        <v>747</v>
      </c>
      <c r="AY153" s="26"/>
    </row>
    <row r="154" spans="1:51">
      <c r="A154" s="31">
        <v>116</v>
      </c>
      <c r="B154" s="7">
        <v>42441</v>
      </c>
      <c r="C154" s="7" t="s">
        <v>746</v>
      </c>
      <c r="D154" s="7" t="s">
        <v>10</v>
      </c>
      <c r="E154" s="31" t="s">
        <v>307</v>
      </c>
      <c r="F154" s="31" t="s">
        <v>4</v>
      </c>
      <c r="G154" s="31" t="s">
        <v>70</v>
      </c>
      <c r="H154" s="31" t="s">
        <v>2</v>
      </c>
      <c r="I154" s="34">
        <v>0.0</v>
      </c>
      <c r="J154" s="35">
        <v>21.0</v>
      </c>
      <c r="K154" s="34">
        <v>168.0</v>
      </c>
      <c r="L154" s="34">
        <v>0</v>
      </c>
      <c r="M154" s="36">
        <v>171701.0</v>
      </c>
      <c r="N154" s="36">
        <v>16000.0</v>
      </c>
      <c r="O154" s="36">
        <v>3605721.0</v>
      </c>
      <c r="P154" s="36">
        <v>0</v>
      </c>
      <c r="Q154" s="36">
        <v>0</v>
      </c>
      <c r="R154" s="36">
        <v>3605721.0</v>
      </c>
      <c r="S154" s="35">
        <v>0</v>
      </c>
      <c r="T154" s="35">
        <v>0</v>
      </c>
      <c r="U154" s="35">
        <v>0</v>
      </c>
      <c r="V154" s="35">
        <v>0</v>
      </c>
      <c r="W154" s="37" t="str">
        <f>IF(S154="",0,S154*1.5)</f>
        <v>0</v>
      </c>
      <c r="X154" s="37" t="str">
        <f>IF(T154="",0,T154*2)</f>
        <v>0</v>
      </c>
      <c r="Y154" s="37" t="str">
        <f>IF(U154="",0,U154*3)</f>
        <v>0</v>
      </c>
      <c r="Z154" s="37" t="str">
        <f>IF(V154="",0,V154*4)</f>
        <v>0</v>
      </c>
      <c r="AA154" s="37" t="str">
        <f>SUM(W154:Z154)</f>
        <v>0</v>
      </c>
      <c r="AB154" s="36" t="str">
        <f>IF(N154="",0,N154*AA154)</f>
        <v>0</v>
      </c>
      <c r="AC154" s="37">
        <v>0</v>
      </c>
      <c r="AD154" s="37">
        <v>0</v>
      </c>
      <c r="AE154" s="37" t="str">
        <f>AB154+AD154</f>
        <v>0</v>
      </c>
      <c r="AF154" s="36">
        <v>0</v>
      </c>
      <c r="AG154" s="36">
        <v>0</v>
      </c>
      <c r="AH154" s="36">
        <v>0</v>
      </c>
      <c r="AI154" s="36">
        <v>0</v>
      </c>
      <c r="AJ154" s="36">
        <v>0</v>
      </c>
      <c r="AK154" s="36" t="str">
        <f>SUM(AH154:AJ154)</f>
        <v>0</v>
      </c>
      <c r="AL154" s="38">
        <v>0</v>
      </c>
      <c r="AM154" s="36" t="str">
        <f>AK154+AL154+AQ154+AR154+AS154+AT154+AU154</f>
        <v>0</v>
      </c>
      <c r="AN154" s="36" t="str">
        <f>AG154+AE154+AF154</f>
        <v>0</v>
      </c>
      <c r="AO154" s="36" t="str">
        <f>AN154-AM154</f>
        <v>0</v>
      </c>
      <c r="AP154" s="36" t="str">
        <f>AO154</f>
        <v>0</v>
      </c>
      <c r="AQ154" s="36">
        <v>0</v>
      </c>
      <c r="AR154" s="36">
        <v>0</v>
      </c>
      <c r="AS154" s="36">
        <v>0</v>
      </c>
      <c r="AT154" s="36">
        <v>0</v>
      </c>
      <c r="AU154" s="36">
        <v>0</v>
      </c>
      <c r="AV154" s="26" t="s">
        <v>745</v>
      </c>
      <c r="AW154" s="23" t="s">
        <v>594</v>
      </c>
      <c r="AX154" s="26" t="s">
        <v>745</v>
      </c>
      <c r="AY154" s="26"/>
    </row>
    <row r="155" spans="1:51">
      <c r="A155" s="31">
        <v>117</v>
      </c>
      <c r="B155" s="7">
        <v>41776</v>
      </c>
      <c r="C155" s="7" t="s">
        <v>744</v>
      </c>
      <c r="D155" s="7" t="s">
        <v>505</v>
      </c>
      <c r="E155" s="31" t="s">
        <v>307</v>
      </c>
      <c r="F155" s="31" t="s">
        <v>4</v>
      </c>
      <c r="G155" s="31" t="s">
        <v>122</v>
      </c>
      <c r="H155" s="31" t="s">
        <v>2</v>
      </c>
      <c r="I155" s="34">
        <v>0.0</v>
      </c>
      <c r="J155" s="35">
        <v>21.0</v>
      </c>
      <c r="K155" s="34">
        <v>168.0</v>
      </c>
      <c r="L155" s="34">
        <v>0</v>
      </c>
      <c r="M155" s="36">
        <v>152981.76</v>
      </c>
      <c r="N155" s="36">
        <v>15000.0</v>
      </c>
      <c r="O155" s="36">
        <v>3212617.0</v>
      </c>
      <c r="P155" s="36">
        <v>0</v>
      </c>
      <c r="Q155" s="36">
        <v>0</v>
      </c>
      <c r="R155" s="36">
        <v>3212617.0</v>
      </c>
      <c r="S155" s="35">
        <v>0</v>
      </c>
      <c r="T155" s="35">
        <v>0</v>
      </c>
      <c r="U155" s="35">
        <v>0</v>
      </c>
      <c r="V155" s="35">
        <v>0</v>
      </c>
      <c r="W155" s="37" t="str">
        <f>IF(S155="",0,S155*1.5)</f>
        <v>0</v>
      </c>
      <c r="X155" s="37" t="str">
        <f>IF(T155="",0,T155*2)</f>
        <v>0</v>
      </c>
      <c r="Y155" s="37" t="str">
        <f>IF(U155="",0,U155*3)</f>
        <v>0</v>
      </c>
      <c r="Z155" s="37" t="str">
        <f>IF(V155="",0,V155*4)</f>
        <v>0</v>
      </c>
      <c r="AA155" s="37" t="str">
        <f>SUM(W155:Z155)</f>
        <v>0</v>
      </c>
      <c r="AB155" s="36" t="str">
        <f>IF(N155="",0,N155*AA155)</f>
        <v>0</v>
      </c>
      <c r="AC155" s="37">
        <v>0</v>
      </c>
      <c r="AD155" s="37">
        <v>0</v>
      </c>
      <c r="AE155" s="37" t="str">
        <f>AB155+AD155</f>
        <v>0</v>
      </c>
      <c r="AF155" s="36">
        <v>0</v>
      </c>
      <c r="AG155" s="36">
        <v>0</v>
      </c>
      <c r="AH155" s="36">
        <v>0</v>
      </c>
      <c r="AI155" s="36">
        <v>0</v>
      </c>
      <c r="AJ155" s="36">
        <v>0</v>
      </c>
      <c r="AK155" s="36" t="str">
        <f>SUM(AH155:AJ155)</f>
        <v>0</v>
      </c>
      <c r="AL155" s="38">
        <v>0</v>
      </c>
      <c r="AM155" s="36" t="str">
        <f>AK155+AL155+AQ155+AR155+AS155+AT155+AU155</f>
        <v>0</v>
      </c>
      <c r="AN155" s="36" t="str">
        <f>AG155+AE155+AF155</f>
        <v>0</v>
      </c>
      <c r="AO155" s="36" t="str">
        <f>AN155-AM155</f>
        <v>0</v>
      </c>
      <c r="AP155" s="36" t="str">
        <f>AO155</f>
        <v>0</v>
      </c>
      <c r="AQ155" s="36">
        <v>0</v>
      </c>
      <c r="AR155" s="36">
        <v>0</v>
      </c>
      <c r="AS155" s="36">
        <v>0</v>
      </c>
      <c r="AT155" s="36">
        <v>0</v>
      </c>
      <c r="AU155" s="36">
        <v>0</v>
      </c>
      <c r="AV155" s="26" t="s">
        <v>742</v>
      </c>
      <c r="AW155" s="23" t="s">
        <v>743</v>
      </c>
      <c r="AX155" s="26" t="s">
        <v>742</v>
      </c>
      <c r="AY155" s="26"/>
    </row>
    <row r="156" spans="1:51">
      <c r="A156" s="31">
        <v>118</v>
      </c>
      <c r="B156" s="7">
        <v>42306</v>
      </c>
      <c r="C156" s="7" t="s">
        <v>741</v>
      </c>
      <c r="D156" s="7" t="s">
        <v>10</v>
      </c>
      <c r="E156" s="31" t="s">
        <v>307</v>
      </c>
      <c r="F156" s="31" t="s">
        <v>4</v>
      </c>
      <c r="G156" s="31" t="s">
        <v>14</v>
      </c>
      <c r="H156" s="31" t="s">
        <v>2</v>
      </c>
      <c r="I156" s="34">
        <v>0.0</v>
      </c>
      <c r="J156" s="35">
        <v>21.0</v>
      </c>
      <c r="K156" s="34">
        <v>168.0</v>
      </c>
      <c r="L156" s="34">
        <v>0</v>
      </c>
      <c r="M156" s="36">
        <v>158362.52</v>
      </c>
      <c r="N156" s="36">
        <v>16000.0</v>
      </c>
      <c r="O156" s="36">
        <v>3325613.0</v>
      </c>
      <c r="P156" s="36">
        <v>0</v>
      </c>
      <c r="Q156" s="36">
        <v>0</v>
      </c>
      <c r="R156" s="36">
        <v>3325613.0</v>
      </c>
      <c r="S156" s="35">
        <v>0</v>
      </c>
      <c r="T156" s="35">
        <v>0</v>
      </c>
      <c r="U156" s="35">
        <v>0</v>
      </c>
      <c r="V156" s="35">
        <v>0</v>
      </c>
      <c r="W156" s="37" t="str">
        <f>IF(S156="",0,S156*1.5)</f>
        <v>0</v>
      </c>
      <c r="X156" s="37" t="str">
        <f>IF(T156="",0,T156*2)</f>
        <v>0</v>
      </c>
      <c r="Y156" s="37" t="str">
        <f>IF(U156="",0,U156*3)</f>
        <v>0</v>
      </c>
      <c r="Z156" s="37" t="str">
        <f>IF(V156="",0,V156*4)</f>
        <v>0</v>
      </c>
      <c r="AA156" s="37" t="str">
        <f>SUM(W156:Z156)</f>
        <v>0</v>
      </c>
      <c r="AB156" s="36" t="str">
        <f>IF(N156="",0,N156*AA156)</f>
        <v>0</v>
      </c>
      <c r="AC156" s="37">
        <v>0</v>
      </c>
      <c r="AD156" s="37">
        <v>0</v>
      </c>
      <c r="AE156" s="37" t="str">
        <f>AB156+AD156</f>
        <v>0</v>
      </c>
      <c r="AF156" s="36">
        <v>0</v>
      </c>
      <c r="AG156" s="36">
        <v>0</v>
      </c>
      <c r="AH156" s="36">
        <v>0</v>
      </c>
      <c r="AI156" s="36">
        <v>0</v>
      </c>
      <c r="AJ156" s="36">
        <v>0</v>
      </c>
      <c r="AK156" s="36" t="str">
        <f>SUM(AH156:AJ156)</f>
        <v>0</v>
      </c>
      <c r="AL156" s="38">
        <v>0</v>
      </c>
      <c r="AM156" s="36" t="str">
        <f>AK156+AL156+AQ156+AR156+AS156+AT156+AU156</f>
        <v>0</v>
      </c>
      <c r="AN156" s="36" t="str">
        <f>AG156+AE156+AF156</f>
        <v>0</v>
      </c>
      <c r="AO156" s="36" t="str">
        <f>AN156-AM156</f>
        <v>0</v>
      </c>
      <c r="AP156" s="36" t="str">
        <f>AO156</f>
        <v>0</v>
      </c>
      <c r="AQ156" s="36">
        <v>0</v>
      </c>
      <c r="AR156" s="36">
        <v>0</v>
      </c>
      <c r="AS156" s="36">
        <v>0</v>
      </c>
      <c r="AT156" s="36">
        <v>0</v>
      </c>
      <c r="AU156" s="36">
        <v>0</v>
      </c>
      <c r="AV156" s="26" t="s">
        <v>739</v>
      </c>
      <c r="AW156" s="23" t="s">
        <v>740</v>
      </c>
      <c r="AX156" s="26" t="s">
        <v>739</v>
      </c>
      <c r="AY156" s="26"/>
    </row>
    <row r="157" spans="1:51">
      <c r="A157" s="31">
        <v>119</v>
      </c>
      <c r="B157" s="7">
        <v>42446</v>
      </c>
      <c r="C157" s="7" t="s">
        <v>738</v>
      </c>
      <c r="D157" s="7" t="s">
        <v>10</v>
      </c>
      <c r="E157" s="31" t="s">
        <v>307</v>
      </c>
      <c r="F157" s="31" t="s">
        <v>4</v>
      </c>
      <c r="G157" s="31" t="s">
        <v>14</v>
      </c>
      <c r="H157" s="31" t="s">
        <v>2</v>
      </c>
      <c r="I157" s="34">
        <v>0.0</v>
      </c>
      <c r="J157" s="35">
        <v>21.0</v>
      </c>
      <c r="K157" s="34">
        <v>168.0</v>
      </c>
      <c r="L157" s="34">
        <v>0</v>
      </c>
      <c r="M157" s="36">
        <v>154500.0</v>
      </c>
      <c r="N157" s="36">
        <v>15000.0</v>
      </c>
      <c r="O157" s="36">
        <v>3244500.0</v>
      </c>
      <c r="P157" s="36">
        <v>0</v>
      </c>
      <c r="Q157" s="36">
        <v>0</v>
      </c>
      <c r="R157" s="36">
        <v>3244500.0</v>
      </c>
      <c r="S157" s="35">
        <v>0</v>
      </c>
      <c r="T157" s="35">
        <v>0</v>
      </c>
      <c r="U157" s="35">
        <v>0</v>
      </c>
      <c r="V157" s="35">
        <v>0</v>
      </c>
      <c r="W157" s="37" t="str">
        <f>IF(S157="",0,S157*1.5)</f>
        <v>0</v>
      </c>
      <c r="X157" s="37" t="str">
        <f>IF(T157="",0,T157*2)</f>
        <v>0</v>
      </c>
      <c r="Y157" s="37" t="str">
        <f>IF(U157="",0,U157*3)</f>
        <v>0</v>
      </c>
      <c r="Z157" s="37" t="str">
        <f>IF(V157="",0,V157*4)</f>
        <v>0</v>
      </c>
      <c r="AA157" s="37" t="str">
        <f>SUM(W157:Z157)</f>
        <v>0</v>
      </c>
      <c r="AB157" s="36" t="str">
        <f>IF(N157="",0,N157*AA157)</f>
        <v>0</v>
      </c>
      <c r="AC157" s="37">
        <v>0</v>
      </c>
      <c r="AD157" s="37">
        <v>0</v>
      </c>
      <c r="AE157" s="37" t="str">
        <f>AB157+AD157</f>
        <v>0</v>
      </c>
      <c r="AF157" s="36">
        <v>0</v>
      </c>
      <c r="AG157" s="36">
        <v>0</v>
      </c>
      <c r="AH157" s="36">
        <v>0</v>
      </c>
      <c r="AI157" s="36">
        <v>0</v>
      </c>
      <c r="AJ157" s="36">
        <v>0</v>
      </c>
      <c r="AK157" s="36" t="str">
        <f>SUM(AH157:AJ157)</f>
        <v>0</v>
      </c>
      <c r="AL157" s="38">
        <v>0</v>
      </c>
      <c r="AM157" s="36" t="str">
        <f>AK157+AL157+AQ157+AR157+AS157+AT157+AU157</f>
        <v>0</v>
      </c>
      <c r="AN157" s="36" t="str">
        <f>AG157+AE157+AF157</f>
        <v>0</v>
      </c>
      <c r="AO157" s="36" t="str">
        <f>AN157-AM157</f>
        <v>0</v>
      </c>
      <c r="AP157" s="36" t="str">
        <f>AO157</f>
        <v>0</v>
      </c>
      <c r="AQ157" s="36">
        <v>0</v>
      </c>
      <c r="AR157" s="36">
        <v>0</v>
      </c>
      <c r="AS157" s="36">
        <v>0</v>
      </c>
      <c r="AT157" s="36">
        <v>0</v>
      </c>
      <c r="AU157" s="36">
        <v>0</v>
      </c>
      <c r="AV157" s="26" t="s">
        <v>736</v>
      </c>
      <c r="AW157" s="23" t="s">
        <v>737</v>
      </c>
      <c r="AX157" s="26" t="s">
        <v>736</v>
      </c>
      <c r="AY157" s="26"/>
    </row>
    <row r="158" spans="1:51">
      <c r="A158" s="31">
        <v>120</v>
      </c>
      <c r="B158" s="7">
        <v>41701</v>
      </c>
      <c r="C158" s="7" t="s">
        <v>735</v>
      </c>
      <c r="D158" s="7" t="s">
        <v>10</v>
      </c>
      <c r="E158" s="31" t="s">
        <v>307</v>
      </c>
      <c r="F158" s="31" t="s">
        <v>4</v>
      </c>
      <c r="G158" s="31" t="s">
        <v>26</v>
      </c>
      <c r="H158" s="31" t="s">
        <v>2</v>
      </c>
      <c r="I158" s="34">
        <v>0.0</v>
      </c>
      <c r="J158" s="35">
        <v>21.0</v>
      </c>
      <c r="K158" s="34">
        <v>168.0</v>
      </c>
      <c r="L158" s="34">
        <v>0</v>
      </c>
      <c r="M158" s="36">
        <v>163113.38</v>
      </c>
      <c r="N158" s="36">
        <v>18000.0</v>
      </c>
      <c r="O158" s="36">
        <v>3425381.0</v>
      </c>
      <c r="P158" s="36">
        <v>0</v>
      </c>
      <c r="Q158" s="36">
        <v>0</v>
      </c>
      <c r="R158" s="36">
        <v>3425381.0</v>
      </c>
      <c r="S158" s="35">
        <v>0</v>
      </c>
      <c r="T158" s="35">
        <v>0</v>
      </c>
      <c r="U158" s="35">
        <v>0</v>
      </c>
      <c r="V158" s="35">
        <v>0</v>
      </c>
      <c r="W158" s="37" t="str">
        <f>IF(S158="",0,S158*1.5)</f>
        <v>0</v>
      </c>
      <c r="X158" s="37" t="str">
        <f>IF(T158="",0,T158*2)</f>
        <v>0</v>
      </c>
      <c r="Y158" s="37" t="str">
        <f>IF(U158="",0,U158*3)</f>
        <v>0</v>
      </c>
      <c r="Z158" s="37" t="str">
        <f>IF(V158="",0,V158*4)</f>
        <v>0</v>
      </c>
      <c r="AA158" s="37" t="str">
        <f>SUM(W158:Z158)</f>
        <v>0</v>
      </c>
      <c r="AB158" s="36" t="str">
        <f>IF(N158="",0,N158*AA158)</f>
        <v>0</v>
      </c>
      <c r="AC158" s="37">
        <v>0</v>
      </c>
      <c r="AD158" s="37">
        <v>0</v>
      </c>
      <c r="AE158" s="37" t="str">
        <f>AB158+AD158</f>
        <v>0</v>
      </c>
      <c r="AF158" s="36">
        <v>0</v>
      </c>
      <c r="AG158" s="36">
        <v>0</v>
      </c>
      <c r="AH158" s="36">
        <v>0</v>
      </c>
      <c r="AI158" s="36">
        <v>0</v>
      </c>
      <c r="AJ158" s="36">
        <v>0</v>
      </c>
      <c r="AK158" s="36" t="str">
        <f>SUM(AH158:AJ158)</f>
        <v>0</v>
      </c>
      <c r="AL158" s="38">
        <v>0</v>
      </c>
      <c r="AM158" s="36" t="str">
        <f>AK158+AL158+AQ158+AR158+AS158+AT158+AU158</f>
        <v>0</v>
      </c>
      <c r="AN158" s="36" t="str">
        <f>AG158+AE158+AF158</f>
        <v>0</v>
      </c>
      <c r="AO158" s="36" t="str">
        <f>AN158-AM158</f>
        <v>0</v>
      </c>
      <c r="AP158" s="36" t="str">
        <f>AO158</f>
        <v>0</v>
      </c>
      <c r="AQ158" s="36">
        <v>0</v>
      </c>
      <c r="AR158" s="36">
        <v>0</v>
      </c>
      <c r="AS158" s="36">
        <v>0</v>
      </c>
      <c r="AT158" s="36">
        <v>0</v>
      </c>
      <c r="AU158" s="36">
        <v>0</v>
      </c>
      <c r="AV158" s="26" t="s">
        <v>733</v>
      </c>
      <c r="AW158" s="23" t="s">
        <v>734</v>
      </c>
      <c r="AX158" s="26" t="s">
        <v>733</v>
      </c>
      <c r="AY158" s="26"/>
    </row>
    <row r="159" spans="1:51">
      <c r="A159" s="31">
        <v>121</v>
      </c>
      <c r="B159" s="7">
        <v>41808</v>
      </c>
      <c r="C159" s="7" t="s">
        <v>732</v>
      </c>
      <c r="D159" s="7" t="s">
        <v>505</v>
      </c>
      <c r="E159" s="31" t="s">
        <v>307</v>
      </c>
      <c r="F159" s="31" t="s">
        <v>4</v>
      </c>
      <c r="G159" s="31" t="s">
        <v>122</v>
      </c>
      <c r="H159" s="31" t="s">
        <v>2</v>
      </c>
      <c r="I159" s="34">
        <v>0.0</v>
      </c>
      <c r="J159" s="35">
        <v>21.0</v>
      </c>
      <c r="K159" s="34">
        <v>168.0</v>
      </c>
      <c r="L159" s="34">
        <v>0</v>
      </c>
      <c r="M159" s="36">
        <v>152981.76</v>
      </c>
      <c r="N159" s="36">
        <v>15000.0</v>
      </c>
      <c r="O159" s="36">
        <v>3212617.0</v>
      </c>
      <c r="P159" s="36">
        <v>0</v>
      </c>
      <c r="Q159" s="36">
        <v>0</v>
      </c>
      <c r="R159" s="36">
        <v>3212617.0</v>
      </c>
      <c r="S159" s="35">
        <v>0</v>
      </c>
      <c r="T159" s="35">
        <v>0</v>
      </c>
      <c r="U159" s="35">
        <v>0</v>
      </c>
      <c r="V159" s="35">
        <v>0</v>
      </c>
      <c r="W159" s="37" t="str">
        <f>IF(S159="",0,S159*1.5)</f>
        <v>0</v>
      </c>
      <c r="X159" s="37" t="str">
        <f>IF(T159="",0,T159*2)</f>
        <v>0</v>
      </c>
      <c r="Y159" s="37" t="str">
        <f>IF(U159="",0,U159*3)</f>
        <v>0</v>
      </c>
      <c r="Z159" s="37" t="str">
        <f>IF(V159="",0,V159*4)</f>
        <v>0</v>
      </c>
      <c r="AA159" s="37" t="str">
        <f>SUM(W159:Z159)</f>
        <v>0</v>
      </c>
      <c r="AB159" s="36" t="str">
        <f>IF(N159="",0,N159*AA159)</f>
        <v>0</v>
      </c>
      <c r="AC159" s="37">
        <v>0</v>
      </c>
      <c r="AD159" s="37">
        <v>0</v>
      </c>
      <c r="AE159" s="37" t="str">
        <f>AB159+AD159</f>
        <v>0</v>
      </c>
      <c r="AF159" s="36">
        <v>0</v>
      </c>
      <c r="AG159" s="36">
        <v>0</v>
      </c>
      <c r="AH159" s="36">
        <v>0</v>
      </c>
      <c r="AI159" s="36">
        <v>0</v>
      </c>
      <c r="AJ159" s="36">
        <v>0</v>
      </c>
      <c r="AK159" s="36" t="str">
        <f>SUM(AH159:AJ159)</f>
        <v>0</v>
      </c>
      <c r="AL159" s="38">
        <v>0</v>
      </c>
      <c r="AM159" s="36" t="str">
        <f>AK159+AL159+AQ159+AR159+AS159+AT159+AU159</f>
        <v>0</v>
      </c>
      <c r="AN159" s="36" t="str">
        <f>AG159+AE159+AF159</f>
        <v>0</v>
      </c>
      <c r="AO159" s="36" t="str">
        <f>AN159-AM159</f>
        <v>0</v>
      </c>
      <c r="AP159" s="36" t="str">
        <f>AO159</f>
        <v>0</v>
      </c>
      <c r="AQ159" s="36">
        <v>0</v>
      </c>
      <c r="AR159" s="36">
        <v>0</v>
      </c>
      <c r="AS159" s="36">
        <v>0</v>
      </c>
      <c r="AT159" s="36">
        <v>0</v>
      </c>
      <c r="AU159" s="36">
        <v>0</v>
      </c>
      <c r="AV159" s="26" t="s">
        <v>730</v>
      </c>
      <c r="AW159" s="23" t="s">
        <v>731</v>
      </c>
      <c r="AX159" s="26" t="s">
        <v>730</v>
      </c>
      <c r="AY159" s="26"/>
    </row>
    <row r="160" spans="1:51">
      <c r="A160" s="31">
        <v>122</v>
      </c>
      <c r="B160" s="7">
        <v>30024</v>
      </c>
      <c r="C160" s="7" t="s">
        <v>729</v>
      </c>
      <c r="D160" s="7" t="s">
        <v>22</v>
      </c>
      <c r="E160" s="31" t="s">
        <v>307</v>
      </c>
      <c r="F160" s="31" t="s">
        <v>4</v>
      </c>
      <c r="G160" s="31" t="s">
        <v>63</v>
      </c>
      <c r="H160" s="31" t="s">
        <v>2</v>
      </c>
      <c r="I160" s="34">
        <v>0.0</v>
      </c>
      <c r="J160" s="35">
        <v>21.0</v>
      </c>
      <c r="K160" s="34">
        <v>168.0</v>
      </c>
      <c r="L160" s="34">
        <v>0</v>
      </c>
      <c r="M160" s="36">
        <v>208575.0</v>
      </c>
      <c r="N160" s="36">
        <v>20000.0</v>
      </c>
      <c r="O160" s="36">
        <v>4380075.0</v>
      </c>
      <c r="P160" s="36">
        <v>300000.0</v>
      </c>
      <c r="Q160" s="36">
        <v>0</v>
      </c>
      <c r="R160" s="36">
        <v>4680075.0</v>
      </c>
      <c r="S160" s="35">
        <v>0</v>
      </c>
      <c r="T160" s="35">
        <v>0</v>
      </c>
      <c r="U160" s="35">
        <v>0</v>
      </c>
      <c r="V160" s="35">
        <v>0</v>
      </c>
      <c r="W160" s="37" t="str">
        <f>IF(S160="",0,S160*1.5)</f>
        <v>0</v>
      </c>
      <c r="X160" s="37" t="str">
        <f>IF(T160="",0,T160*2)</f>
        <v>0</v>
      </c>
      <c r="Y160" s="37" t="str">
        <f>IF(U160="",0,U160*3)</f>
        <v>0</v>
      </c>
      <c r="Z160" s="37" t="str">
        <f>IF(V160="",0,V160*4)</f>
        <v>0</v>
      </c>
      <c r="AA160" s="37" t="str">
        <f>SUM(W160:Z160)</f>
        <v>0</v>
      </c>
      <c r="AB160" s="36" t="str">
        <f>IF(N160="",0,N160*AA160)</f>
        <v>0</v>
      </c>
      <c r="AC160" s="37">
        <v>0</v>
      </c>
      <c r="AD160" s="37">
        <v>0</v>
      </c>
      <c r="AE160" s="37" t="str">
        <f>AB160+AD160</f>
        <v>0</v>
      </c>
      <c r="AF160" s="36">
        <v>0</v>
      </c>
      <c r="AG160" s="36">
        <v>300000.0</v>
      </c>
      <c r="AH160" s="36">
        <v>0</v>
      </c>
      <c r="AI160" s="36">
        <v>0</v>
      </c>
      <c r="AJ160" s="36">
        <v>0</v>
      </c>
      <c r="AK160" s="36" t="str">
        <f>SUM(AH160:AJ160)</f>
        <v>0</v>
      </c>
      <c r="AL160" s="38">
        <v>0</v>
      </c>
      <c r="AM160" s="36" t="str">
        <f>AK160+AL160+AQ160+AR160+AS160+AT160+AU160</f>
        <v>0</v>
      </c>
      <c r="AN160" s="36" t="str">
        <f>AG160+AE160+AF160</f>
        <v>0</v>
      </c>
      <c r="AO160" s="36" t="str">
        <f>AN160-AM160</f>
        <v>0</v>
      </c>
      <c r="AP160" s="36" t="str">
        <f>AO160</f>
        <v>0</v>
      </c>
      <c r="AQ160" s="36">
        <v>0</v>
      </c>
      <c r="AR160" s="36">
        <v>0</v>
      </c>
      <c r="AS160" s="36">
        <v>0</v>
      </c>
      <c r="AT160" s="36">
        <v>0</v>
      </c>
      <c r="AU160" s="36">
        <v>0</v>
      </c>
      <c r="AV160" s="26" t="s">
        <v>727</v>
      </c>
      <c r="AW160" s="23" t="s">
        <v>728</v>
      </c>
      <c r="AX160" s="26" t="s">
        <v>727</v>
      </c>
      <c r="AY160" s="26"/>
    </row>
    <row r="161" spans="1:51">
      <c r="A161" s="31">
        <v>123</v>
      </c>
      <c r="B161" s="7">
        <v>30020</v>
      </c>
      <c r="C161" s="7" t="s">
        <v>726</v>
      </c>
      <c r="D161" s="7" t="s">
        <v>45</v>
      </c>
      <c r="E161" s="31" t="s">
        <v>307</v>
      </c>
      <c r="F161" s="31" t="s">
        <v>4</v>
      </c>
      <c r="G161" s="31" t="s">
        <v>14</v>
      </c>
      <c r="H161" s="31" t="s">
        <v>2</v>
      </c>
      <c r="I161" s="34">
        <v>0.0</v>
      </c>
      <c r="J161" s="35">
        <v>21.0</v>
      </c>
      <c r="K161" s="34">
        <v>168.0</v>
      </c>
      <c r="L161" s="34">
        <v>0</v>
      </c>
      <c r="M161" s="36">
        <v>373251.24</v>
      </c>
      <c r="N161" s="36">
        <v>35000.0</v>
      </c>
      <c r="O161" s="36">
        <v>7838276.0</v>
      </c>
      <c r="P161" s="36">
        <v>1000000.0</v>
      </c>
      <c r="Q161" s="36">
        <v>400000.0</v>
      </c>
      <c r="R161" s="36">
        <v>9238276.0</v>
      </c>
      <c r="S161" s="35">
        <v>0</v>
      </c>
      <c r="T161" s="35">
        <v>0</v>
      </c>
      <c r="U161" s="35">
        <v>0</v>
      </c>
      <c r="V161" s="35">
        <v>0</v>
      </c>
      <c r="W161" s="37" t="str">
        <f>IF(S161="",0,S161*1.5)</f>
        <v>0</v>
      </c>
      <c r="X161" s="37" t="str">
        <f>IF(T161="",0,T161*2)</f>
        <v>0</v>
      </c>
      <c r="Y161" s="37" t="str">
        <f>IF(U161="",0,U161*3)</f>
        <v>0</v>
      </c>
      <c r="Z161" s="37" t="str">
        <f>IF(V161="",0,V161*4)</f>
        <v>0</v>
      </c>
      <c r="AA161" s="37" t="str">
        <f>SUM(W161:Z161)</f>
        <v>0</v>
      </c>
      <c r="AB161" s="36" t="str">
        <f>IF(N161="",0,N161*AA161)</f>
        <v>0</v>
      </c>
      <c r="AC161" s="37">
        <v>0</v>
      </c>
      <c r="AD161" s="37">
        <v>0</v>
      </c>
      <c r="AE161" s="37" t="str">
        <f>AB161+AD161</f>
        <v>0</v>
      </c>
      <c r="AF161" s="36">
        <v>0</v>
      </c>
      <c r="AG161" s="36">
        <v>1400000.0</v>
      </c>
      <c r="AH161" s="36">
        <v>0</v>
      </c>
      <c r="AI161" s="36">
        <v>0</v>
      </c>
      <c r="AJ161" s="36">
        <v>0</v>
      </c>
      <c r="AK161" s="36" t="str">
        <f>SUM(AH161:AJ161)</f>
        <v>0</v>
      </c>
      <c r="AL161" s="38">
        <v>0</v>
      </c>
      <c r="AM161" s="36" t="str">
        <f>AK161+AL161+AQ161+AR161+AS161+AT161+AU161</f>
        <v>0</v>
      </c>
      <c r="AN161" s="36" t="str">
        <f>AG161+AE161+AF161</f>
        <v>0</v>
      </c>
      <c r="AO161" s="36" t="str">
        <f>AN161-AM161</f>
        <v>0</v>
      </c>
      <c r="AP161" s="36" t="str">
        <f>AO161</f>
        <v>0</v>
      </c>
      <c r="AQ161" s="36">
        <v>0</v>
      </c>
      <c r="AR161" s="36">
        <v>0</v>
      </c>
      <c r="AS161" s="36">
        <v>0</v>
      </c>
      <c r="AT161" s="36">
        <v>0</v>
      </c>
      <c r="AU161" s="36">
        <v>0</v>
      </c>
      <c r="AV161" s="26" t="s">
        <v>724</v>
      </c>
      <c r="AW161" s="23" t="s">
        <v>725</v>
      </c>
      <c r="AX161" s="26" t="s">
        <v>724</v>
      </c>
      <c r="AY161" s="26"/>
    </row>
    <row r="162" spans="1:51">
      <c r="A162" s="31">
        <v>124</v>
      </c>
      <c r="B162" s="7">
        <v>42656</v>
      </c>
      <c r="C162" s="7" t="s">
        <v>723</v>
      </c>
      <c r="D162" s="7" t="s">
        <v>505</v>
      </c>
      <c r="E162" s="31" t="s">
        <v>307</v>
      </c>
      <c r="F162" s="31" t="s">
        <v>4</v>
      </c>
      <c r="G162" s="31" t="s">
        <v>26</v>
      </c>
      <c r="H162" s="31" t="s">
        <v>2</v>
      </c>
      <c r="I162" s="34">
        <v>0.0</v>
      </c>
      <c r="J162" s="35">
        <v>21.0</v>
      </c>
      <c r="K162" s="34">
        <v>168.0</v>
      </c>
      <c r="L162" s="34">
        <v>0</v>
      </c>
      <c r="M162" s="36">
        <v>140000.0</v>
      </c>
      <c r="N162" s="36">
        <v>13000.0</v>
      </c>
      <c r="O162" s="36">
        <v>2940000.0</v>
      </c>
      <c r="P162" s="36">
        <v>0</v>
      </c>
      <c r="Q162" s="36">
        <v>0</v>
      </c>
      <c r="R162" s="36">
        <v>2940000.0</v>
      </c>
      <c r="S162" s="35">
        <v>0</v>
      </c>
      <c r="T162" s="35">
        <v>0</v>
      </c>
      <c r="U162" s="35">
        <v>0</v>
      </c>
      <c r="V162" s="35">
        <v>0</v>
      </c>
      <c r="W162" s="37" t="str">
        <f>IF(S162="",0,S162*1.5)</f>
        <v>0</v>
      </c>
      <c r="X162" s="37" t="str">
        <f>IF(T162="",0,T162*2)</f>
        <v>0</v>
      </c>
      <c r="Y162" s="37" t="str">
        <f>IF(U162="",0,U162*3)</f>
        <v>0</v>
      </c>
      <c r="Z162" s="37" t="str">
        <f>IF(V162="",0,V162*4)</f>
        <v>0</v>
      </c>
      <c r="AA162" s="37" t="str">
        <f>SUM(W162:Z162)</f>
        <v>0</v>
      </c>
      <c r="AB162" s="36" t="str">
        <f>IF(N162="",0,N162*AA162)</f>
        <v>0</v>
      </c>
      <c r="AC162" s="37">
        <v>0</v>
      </c>
      <c r="AD162" s="37">
        <v>0</v>
      </c>
      <c r="AE162" s="37" t="str">
        <f>AB162+AD162</f>
        <v>0</v>
      </c>
      <c r="AF162" s="36">
        <v>0</v>
      </c>
      <c r="AG162" s="36">
        <v>0</v>
      </c>
      <c r="AH162" s="36">
        <v>0</v>
      </c>
      <c r="AI162" s="36">
        <v>0</v>
      </c>
      <c r="AJ162" s="36">
        <v>0</v>
      </c>
      <c r="AK162" s="36" t="str">
        <f>SUM(AH162:AJ162)</f>
        <v>0</v>
      </c>
      <c r="AL162" s="38">
        <v>0</v>
      </c>
      <c r="AM162" s="36" t="str">
        <f>AK162+AL162+AQ162+AR162+AS162+AT162+AU162</f>
        <v>0</v>
      </c>
      <c r="AN162" s="36" t="str">
        <f>AG162+AE162+AF162</f>
        <v>0</v>
      </c>
      <c r="AO162" s="36" t="str">
        <f>AN162-AM162</f>
        <v>0</v>
      </c>
      <c r="AP162" s="36" t="str">
        <f>AO162</f>
        <v>0</v>
      </c>
      <c r="AQ162" s="36">
        <v>0</v>
      </c>
      <c r="AR162" s="36">
        <v>0</v>
      </c>
      <c r="AS162" s="36">
        <v>0</v>
      </c>
      <c r="AT162" s="36">
        <v>0</v>
      </c>
      <c r="AU162" s="36">
        <v>0</v>
      </c>
      <c r="AV162" s="26" t="s">
        <v>721</v>
      </c>
      <c r="AW162" s="23" t="s">
        <v>722</v>
      </c>
      <c r="AX162" s="26" t="s">
        <v>721</v>
      </c>
      <c r="AY162" s="26"/>
    </row>
    <row r="163" spans="1:51" customHeight="1" ht="22">
      <c r="A163" s="32"/>
      <c r="B163" s="8"/>
      <c r="C163" s="10" t="s">
        <v>275</v>
      </c>
      <c r="D163" s="10"/>
      <c r="E163" s="32"/>
      <c r="F163" s="32"/>
      <c r="G163" s="32"/>
      <c r="H163" s="32"/>
      <c r="I163" s="17"/>
      <c r="J163" s="13" t="str">
        <f>SUM(J151:J162)</f>
        <v>0</v>
      </c>
      <c r="K163" s="17" t="str">
        <f>SUM(K151:K162)</f>
        <v>0</v>
      </c>
      <c r="L163" s="17" t="str">
        <f>SUM(L151:L162)</f>
        <v>0</v>
      </c>
      <c r="M163" s="19" t="str">
        <f>SUM(M151:M162)</f>
        <v>0</v>
      </c>
      <c r="N163" s="19" t="str">
        <f>SUM(N151:N162)</f>
        <v>0</v>
      </c>
      <c r="O163" s="19" t="str">
        <f>SUM(O151:O162)</f>
        <v>0</v>
      </c>
      <c r="P163" s="19" t="str">
        <f>SUM(P151:P162)</f>
        <v>0</v>
      </c>
      <c r="Q163" s="19" t="str">
        <f>SUM(Q151:Q162)</f>
        <v>0</v>
      </c>
      <c r="R163" s="19" t="str">
        <f>SUM(R151:R162)</f>
        <v>0</v>
      </c>
      <c r="S163" s="13" t="str">
        <f>SUM(S151:S162)</f>
        <v>0</v>
      </c>
      <c r="T163" s="13" t="str">
        <f>SUM(T151:T162)</f>
        <v>0</v>
      </c>
      <c r="U163" s="13" t="str">
        <f>SUM(U151:U162)</f>
        <v>0</v>
      </c>
      <c r="V163" s="13" t="str">
        <f>SUM(V151:V162)</f>
        <v>0</v>
      </c>
      <c r="W163" s="15" t="str">
        <f>SUM(W151:W162)</f>
        <v>0</v>
      </c>
      <c r="X163" s="15" t="str">
        <f>SUM(X151:X162)</f>
        <v>0</v>
      </c>
      <c r="Y163" s="15" t="str">
        <f>SUM(Y151:Y162)</f>
        <v>0</v>
      </c>
      <c r="Z163" s="15" t="str">
        <f>SUM(Z151:Z162)</f>
        <v>0</v>
      </c>
      <c r="AA163" s="15" t="str">
        <f>SUM(AA151:AA162)</f>
        <v>0</v>
      </c>
      <c r="AB163" s="19" t="str">
        <f>SUM(AB151:AB162)</f>
        <v>0</v>
      </c>
      <c r="AC163" s="15" t="str">
        <f>SUM(AC151:AC162)</f>
        <v>0</v>
      </c>
      <c r="AD163" s="15" t="str">
        <f>SUM(AD151:AD162)</f>
        <v>0</v>
      </c>
      <c r="AE163" s="15" t="str">
        <f>SUM(AE151:AE162)</f>
        <v>0</v>
      </c>
      <c r="AF163" s="19" t="str">
        <f>SUM(AF151:AF162)</f>
        <v>0</v>
      </c>
      <c r="AG163" s="19" t="str">
        <f>SUM(AG151:AG162)</f>
        <v>0</v>
      </c>
      <c r="AH163" s="19" t="str">
        <f>SUM(AH151:AH162)</f>
        <v>0</v>
      </c>
      <c r="AI163" s="19" t="str">
        <f>SUM(AI151:AI162)</f>
        <v>0</v>
      </c>
      <c r="AJ163" s="19" t="str">
        <f>SUM(AJ151:AJ162)</f>
        <v>0</v>
      </c>
      <c r="AK163" s="19" t="str">
        <f>SUM(AK151:AK162)</f>
        <v>0</v>
      </c>
      <c r="AL163" s="21" t="str">
        <f>SUM(AL151:AL162)</f>
        <v>0</v>
      </c>
      <c r="AM163" s="19" t="str">
        <f>SUM(AM151:AM162)</f>
        <v>0</v>
      </c>
      <c r="AN163" s="19" t="str">
        <f>SUM(AN151:AN162)</f>
        <v>0</v>
      </c>
      <c r="AO163" s="19" t="str">
        <f>SUM(AO151:AO162)</f>
        <v>0</v>
      </c>
      <c r="AP163" s="19" t="str">
        <f>SUM(AP151:AP162)</f>
        <v>0</v>
      </c>
      <c r="AQ163" s="19" t="str">
        <f>SUM(AQ151:AQ162)</f>
        <v>0</v>
      </c>
      <c r="AR163" s="19" t="str">
        <f>SUM(AR151:AR162)</f>
        <v>0</v>
      </c>
      <c r="AS163" s="19" t="str">
        <f>SUM(AS151:AS162)</f>
        <v>0</v>
      </c>
      <c r="AT163" s="19" t="str">
        <f>SUM(AT151:AT162)</f>
        <v>0</v>
      </c>
      <c r="AU163" s="19" t="str">
        <f>SUM(AU151:AU162)</f>
        <v>0</v>
      </c>
      <c r="AV163" s="27"/>
      <c r="AW163" s="24"/>
      <c r="AX163" s="27"/>
      <c r="AY163" s="27"/>
    </row>
    <row r="164" spans="1:51" customHeight="1" ht="20">
      <c r="A164" s="33"/>
      <c r="B164" s="9"/>
      <c r="C164" s="11" t="s">
        <v>283</v>
      </c>
      <c r="D164" s="11"/>
      <c r="E164" s="33"/>
      <c r="F164" s="33"/>
      <c r="G164" s="33"/>
      <c r="H164" s="33"/>
      <c r="I164" s="18"/>
      <c r="J164" s="14"/>
      <c r="K164" s="18"/>
      <c r="L164" s="18"/>
      <c r="M164" s="20"/>
      <c r="N164" s="20"/>
      <c r="O164" s="20"/>
      <c r="P164" s="20"/>
      <c r="Q164" s="20"/>
      <c r="R164" s="20"/>
      <c r="S164" s="14"/>
      <c r="T164" s="14"/>
      <c r="U164" s="14"/>
      <c r="V164" s="14"/>
      <c r="W164" s="16"/>
      <c r="X164" s="16"/>
      <c r="Y164" s="16"/>
      <c r="Z164" s="16"/>
      <c r="AA164" s="16"/>
      <c r="AB164" s="20"/>
      <c r="AC164" s="16"/>
      <c r="AD164" s="16"/>
      <c r="AE164" s="16"/>
      <c r="AF164" s="20"/>
      <c r="AG164" s="20"/>
      <c r="AH164" s="20"/>
      <c r="AI164" s="20"/>
      <c r="AJ164" s="20"/>
      <c r="AK164" s="20"/>
      <c r="AL164" s="22"/>
      <c r="AM164" s="20"/>
      <c r="AN164" s="20"/>
      <c r="AO164" s="20"/>
      <c r="AP164" s="20"/>
      <c r="AQ164" s="20"/>
      <c r="AR164" s="20"/>
      <c r="AS164" s="20"/>
      <c r="AT164" s="20"/>
      <c r="AU164" s="20"/>
      <c r="AV164" s="28"/>
      <c r="AW164" s="25"/>
      <c r="AX164" s="28"/>
      <c r="AY164" s="28"/>
    </row>
    <row r="165" spans="1:51">
      <c r="A165" s="31">
        <v>125</v>
      </c>
      <c r="B165" s="7">
        <v>41168</v>
      </c>
      <c r="C165" s="7" t="s">
        <v>720</v>
      </c>
      <c r="D165" s="7" t="s">
        <v>10</v>
      </c>
      <c r="E165" s="31" t="s">
        <v>307</v>
      </c>
      <c r="F165" s="31" t="s">
        <v>4</v>
      </c>
      <c r="G165" s="31" t="s">
        <v>122</v>
      </c>
      <c r="H165" s="31" t="s">
        <v>2</v>
      </c>
      <c r="I165" s="34">
        <v>0.0</v>
      </c>
      <c r="J165" s="35">
        <v>21.0</v>
      </c>
      <c r="K165" s="34">
        <v>168.0</v>
      </c>
      <c r="L165" s="34">
        <v>0</v>
      </c>
      <c r="M165" s="36">
        <v>189143.33</v>
      </c>
      <c r="N165" s="36">
        <v>19000.0</v>
      </c>
      <c r="O165" s="36">
        <v>3972010.0</v>
      </c>
      <c r="P165" s="36">
        <v>0</v>
      </c>
      <c r="Q165" s="36">
        <v>0</v>
      </c>
      <c r="R165" s="36">
        <v>3972010.0</v>
      </c>
      <c r="S165" s="35">
        <v>0</v>
      </c>
      <c r="T165" s="35">
        <v>0</v>
      </c>
      <c r="U165" s="35">
        <v>0</v>
      </c>
      <c r="V165" s="35">
        <v>0</v>
      </c>
      <c r="W165" s="37" t="str">
        <f>IF(S165="",0,S165*1.5)</f>
        <v>0</v>
      </c>
      <c r="X165" s="37" t="str">
        <f>IF(T165="",0,T165*2)</f>
        <v>0</v>
      </c>
      <c r="Y165" s="37" t="str">
        <f>IF(U165="",0,U165*3)</f>
        <v>0</v>
      </c>
      <c r="Z165" s="37" t="str">
        <f>IF(V165="",0,V165*4)</f>
        <v>0</v>
      </c>
      <c r="AA165" s="37" t="str">
        <f>SUM(W165:Z165)</f>
        <v>0</v>
      </c>
      <c r="AB165" s="36" t="str">
        <f>IF(N165="",0,N165*AA165)</f>
        <v>0</v>
      </c>
      <c r="AC165" s="37">
        <v>0</v>
      </c>
      <c r="AD165" s="37">
        <v>0</v>
      </c>
      <c r="AE165" s="37" t="str">
        <f>AB165+AD165</f>
        <v>0</v>
      </c>
      <c r="AF165" s="36">
        <v>0</v>
      </c>
      <c r="AG165" s="36">
        <v>0</v>
      </c>
      <c r="AH165" s="36">
        <v>0</v>
      </c>
      <c r="AI165" s="36">
        <v>0</v>
      </c>
      <c r="AJ165" s="36">
        <v>0</v>
      </c>
      <c r="AK165" s="36" t="str">
        <f>SUM(AH165:AJ165)</f>
        <v>0</v>
      </c>
      <c r="AL165" s="38">
        <v>0</v>
      </c>
      <c r="AM165" s="36" t="str">
        <f>AK165+AL165+AQ165+AR165+AS165+AT165+AU165</f>
        <v>0</v>
      </c>
      <c r="AN165" s="36" t="str">
        <f>AG165+AE165+AF165</f>
        <v>0</v>
      </c>
      <c r="AO165" s="36" t="str">
        <f>AN165-AM165</f>
        <v>0</v>
      </c>
      <c r="AP165" s="36" t="str">
        <f>AO165</f>
        <v>0</v>
      </c>
      <c r="AQ165" s="36">
        <v>0</v>
      </c>
      <c r="AR165" s="36">
        <v>0</v>
      </c>
      <c r="AS165" s="36">
        <v>0</v>
      </c>
      <c r="AT165" s="36">
        <v>0</v>
      </c>
      <c r="AU165" s="36">
        <v>0</v>
      </c>
      <c r="AV165" s="26" t="s">
        <v>718</v>
      </c>
      <c r="AW165" s="23" t="s">
        <v>719</v>
      </c>
      <c r="AX165" s="26" t="s">
        <v>718</v>
      </c>
      <c r="AY165" s="26"/>
    </row>
    <row r="166" spans="1:51">
      <c r="A166" s="31">
        <v>126</v>
      </c>
      <c r="B166" s="7">
        <v>41441</v>
      </c>
      <c r="C166" s="7" t="s">
        <v>717</v>
      </c>
      <c r="D166" s="7" t="s">
        <v>22</v>
      </c>
      <c r="E166" s="31" t="s">
        <v>307</v>
      </c>
      <c r="F166" s="31" t="s">
        <v>4</v>
      </c>
      <c r="G166" s="31" t="s">
        <v>14</v>
      </c>
      <c r="H166" s="31" t="s">
        <v>2</v>
      </c>
      <c r="I166" s="34">
        <v>0.0</v>
      </c>
      <c r="J166" s="35">
        <v>21.0</v>
      </c>
      <c r="K166" s="34">
        <v>168.0</v>
      </c>
      <c r="L166" s="34">
        <v>0</v>
      </c>
      <c r="M166" s="36">
        <v>237543.76</v>
      </c>
      <c r="N166" s="36">
        <v>23000.0</v>
      </c>
      <c r="O166" s="36">
        <v>4988419.0</v>
      </c>
      <c r="P166" s="36">
        <v>300000.0</v>
      </c>
      <c r="Q166" s="36">
        <v>0</v>
      </c>
      <c r="R166" s="36">
        <v>5288419.0</v>
      </c>
      <c r="S166" s="35">
        <v>0</v>
      </c>
      <c r="T166" s="35">
        <v>0</v>
      </c>
      <c r="U166" s="35">
        <v>0</v>
      </c>
      <c r="V166" s="35">
        <v>0</v>
      </c>
      <c r="W166" s="37" t="str">
        <f>IF(S166="",0,S166*1.5)</f>
        <v>0</v>
      </c>
      <c r="X166" s="37" t="str">
        <f>IF(T166="",0,T166*2)</f>
        <v>0</v>
      </c>
      <c r="Y166" s="37" t="str">
        <f>IF(U166="",0,U166*3)</f>
        <v>0</v>
      </c>
      <c r="Z166" s="37" t="str">
        <f>IF(V166="",0,V166*4)</f>
        <v>0</v>
      </c>
      <c r="AA166" s="37" t="str">
        <f>SUM(W166:Z166)</f>
        <v>0</v>
      </c>
      <c r="AB166" s="36" t="str">
        <f>IF(N166="",0,N166*AA166)</f>
        <v>0</v>
      </c>
      <c r="AC166" s="37">
        <v>0</v>
      </c>
      <c r="AD166" s="37">
        <v>0</v>
      </c>
      <c r="AE166" s="37" t="str">
        <f>AB166+AD166</f>
        <v>0</v>
      </c>
      <c r="AF166" s="36">
        <v>0</v>
      </c>
      <c r="AG166" s="36">
        <v>300000.0</v>
      </c>
      <c r="AH166" s="36">
        <v>0</v>
      </c>
      <c r="AI166" s="36">
        <v>0</v>
      </c>
      <c r="AJ166" s="36">
        <v>0</v>
      </c>
      <c r="AK166" s="36" t="str">
        <f>SUM(AH166:AJ166)</f>
        <v>0</v>
      </c>
      <c r="AL166" s="38">
        <v>0</v>
      </c>
      <c r="AM166" s="36" t="str">
        <f>AK166+AL166+AQ166+AR166+AS166+AT166+AU166</f>
        <v>0</v>
      </c>
      <c r="AN166" s="36" t="str">
        <f>AG166+AE166+AF166</f>
        <v>0</v>
      </c>
      <c r="AO166" s="36" t="str">
        <f>AN166-AM166</f>
        <v>0</v>
      </c>
      <c r="AP166" s="36" t="str">
        <f>AO166</f>
        <v>0</v>
      </c>
      <c r="AQ166" s="36">
        <v>0</v>
      </c>
      <c r="AR166" s="36">
        <v>0</v>
      </c>
      <c r="AS166" s="36">
        <v>0</v>
      </c>
      <c r="AT166" s="36">
        <v>0</v>
      </c>
      <c r="AU166" s="36">
        <v>0</v>
      </c>
      <c r="AV166" s="26" t="s">
        <v>715</v>
      </c>
      <c r="AW166" s="23" t="s">
        <v>716</v>
      </c>
      <c r="AX166" s="26" t="s">
        <v>715</v>
      </c>
      <c r="AY166" s="26"/>
    </row>
    <row r="167" spans="1:51">
      <c r="A167" s="31">
        <v>127</v>
      </c>
      <c r="B167" s="7">
        <v>30065</v>
      </c>
      <c r="C167" s="7" t="s">
        <v>714</v>
      </c>
      <c r="D167" s="7" t="s">
        <v>10</v>
      </c>
      <c r="E167" s="31" t="s">
        <v>307</v>
      </c>
      <c r="F167" s="31" t="s">
        <v>4</v>
      </c>
      <c r="G167" s="31" t="s">
        <v>14</v>
      </c>
      <c r="H167" s="31" t="s">
        <v>2</v>
      </c>
      <c r="I167" s="34">
        <v>0.0</v>
      </c>
      <c r="J167" s="35">
        <v>21.0</v>
      </c>
      <c r="K167" s="34">
        <v>168.0</v>
      </c>
      <c r="L167" s="34">
        <v>0</v>
      </c>
      <c r="M167" s="36">
        <v>213508.33</v>
      </c>
      <c r="N167" s="36">
        <v>19500.0</v>
      </c>
      <c r="O167" s="36">
        <v>4483675.0</v>
      </c>
      <c r="P167" s="36">
        <v>0</v>
      </c>
      <c r="Q167" s="36">
        <v>0</v>
      </c>
      <c r="R167" s="36">
        <v>4483675.0</v>
      </c>
      <c r="S167" s="35">
        <v>0</v>
      </c>
      <c r="T167" s="35">
        <v>0</v>
      </c>
      <c r="U167" s="35">
        <v>0</v>
      </c>
      <c r="V167" s="35">
        <v>0</v>
      </c>
      <c r="W167" s="37" t="str">
        <f>IF(S167="",0,S167*1.5)</f>
        <v>0</v>
      </c>
      <c r="X167" s="37" t="str">
        <f>IF(T167="",0,T167*2)</f>
        <v>0</v>
      </c>
      <c r="Y167" s="37" t="str">
        <f>IF(U167="",0,U167*3)</f>
        <v>0</v>
      </c>
      <c r="Z167" s="37" t="str">
        <f>IF(V167="",0,V167*4)</f>
        <v>0</v>
      </c>
      <c r="AA167" s="37" t="str">
        <f>SUM(W167:Z167)</f>
        <v>0</v>
      </c>
      <c r="AB167" s="36" t="str">
        <f>IF(N167="",0,N167*AA167)</f>
        <v>0</v>
      </c>
      <c r="AC167" s="37">
        <v>0</v>
      </c>
      <c r="AD167" s="37">
        <v>0</v>
      </c>
      <c r="AE167" s="37" t="str">
        <f>AB167+AD167</f>
        <v>0</v>
      </c>
      <c r="AF167" s="36">
        <v>0</v>
      </c>
      <c r="AG167" s="36">
        <v>0</v>
      </c>
      <c r="AH167" s="36">
        <v>0</v>
      </c>
      <c r="AI167" s="36">
        <v>0</v>
      </c>
      <c r="AJ167" s="36">
        <v>0</v>
      </c>
      <c r="AK167" s="36" t="str">
        <f>SUM(AH167:AJ167)</f>
        <v>0</v>
      </c>
      <c r="AL167" s="38">
        <v>0</v>
      </c>
      <c r="AM167" s="36" t="str">
        <f>AK167+AL167+AQ167+AR167+AS167+AT167+AU167</f>
        <v>0</v>
      </c>
      <c r="AN167" s="36" t="str">
        <f>AG167+AE167+AF167</f>
        <v>0</v>
      </c>
      <c r="AO167" s="36" t="str">
        <f>AN167-AM167</f>
        <v>0</v>
      </c>
      <c r="AP167" s="36" t="str">
        <f>AO167</f>
        <v>0</v>
      </c>
      <c r="AQ167" s="36">
        <v>0</v>
      </c>
      <c r="AR167" s="36">
        <v>0</v>
      </c>
      <c r="AS167" s="36">
        <v>0</v>
      </c>
      <c r="AT167" s="36">
        <v>0</v>
      </c>
      <c r="AU167" s="36">
        <v>0</v>
      </c>
      <c r="AV167" s="26" t="s">
        <v>712</v>
      </c>
      <c r="AW167" s="23" t="s">
        <v>713</v>
      </c>
      <c r="AX167" s="26" t="s">
        <v>712</v>
      </c>
      <c r="AY167" s="26"/>
    </row>
    <row r="168" spans="1:51" customHeight="1" ht="22">
      <c r="A168" s="32"/>
      <c r="B168" s="8"/>
      <c r="C168" s="10" t="s">
        <v>275</v>
      </c>
      <c r="D168" s="10"/>
      <c r="E168" s="32"/>
      <c r="F168" s="32"/>
      <c r="G168" s="32"/>
      <c r="H168" s="32"/>
      <c r="I168" s="17"/>
      <c r="J168" s="13" t="str">
        <f>SUM(J165:J167)</f>
        <v>0</v>
      </c>
      <c r="K168" s="17" t="str">
        <f>SUM(K165:K167)</f>
        <v>0</v>
      </c>
      <c r="L168" s="17" t="str">
        <f>SUM(L165:L167)</f>
        <v>0</v>
      </c>
      <c r="M168" s="19" t="str">
        <f>SUM(M165:M167)</f>
        <v>0</v>
      </c>
      <c r="N168" s="19" t="str">
        <f>SUM(N165:N167)</f>
        <v>0</v>
      </c>
      <c r="O168" s="19" t="str">
        <f>SUM(O165:O167)</f>
        <v>0</v>
      </c>
      <c r="P168" s="19" t="str">
        <f>SUM(P165:P167)</f>
        <v>0</v>
      </c>
      <c r="Q168" s="19" t="str">
        <f>SUM(Q165:Q167)</f>
        <v>0</v>
      </c>
      <c r="R168" s="19" t="str">
        <f>SUM(R165:R167)</f>
        <v>0</v>
      </c>
      <c r="S168" s="13" t="str">
        <f>SUM(S165:S167)</f>
        <v>0</v>
      </c>
      <c r="T168" s="13" t="str">
        <f>SUM(T165:T167)</f>
        <v>0</v>
      </c>
      <c r="U168" s="13" t="str">
        <f>SUM(U165:U167)</f>
        <v>0</v>
      </c>
      <c r="V168" s="13" t="str">
        <f>SUM(V165:V167)</f>
        <v>0</v>
      </c>
      <c r="W168" s="15" t="str">
        <f>SUM(W165:W167)</f>
        <v>0</v>
      </c>
      <c r="X168" s="15" t="str">
        <f>SUM(X165:X167)</f>
        <v>0</v>
      </c>
      <c r="Y168" s="15" t="str">
        <f>SUM(Y165:Y167)</f>
        <v>0</v>
      </c>
      <c r="Z168" s="15" t="str">
        <f>SUM(Z165:Z167)</f>
        <v>0</v>
      </c>
      <c r="AA168" s="15" t="str">
        <f>SUM(AA165:AA167)</f>
        <v>0</v>
      </c>
      <c r="AB168" s="19" t="str">
        <f>SUM(AB165:AB167)</f>
        <v>0</v>
      </c>
      <c r="AC168" s="15" t="str">
        <f>SUM(AC165:AC167)</f>
        <v>0</v>
      </c>
      <c r="AD168" s="15" t="str">
        <f>SUM(AD165:AD167)</f>
        <v>0</v>
      </c>
      <c r="AE168" s="15" t="str">
        <f>SUM(AE165:AE167)</f>
        <v>0</v>
      </c>
      <c r="AF168" s="19" t="str">
        <f>SUM(AF165:AF167)</f>
        <v>0</v>
      </c>
      <c r="AG168" s="19" t="str">
        <f>SUM(AG165:AG167)</f>
        <v>0</v>
      </c>
      <c r="AH168" s="19" t="str">
        <f>SUM(AH165:AH167)</f>
        <v>0</v>
      </c>
      <c r="AI168" s="19" t="str">
        <f>SUM(AI165:AI167)</f>
        <v>0</v>
      </c>
      <c r="AJ168" s="19" t="str">
        <f>SUM(AJ165:AJ167)</f>
        <v>0</v>
      </c>
      <c r="AK168" s="19" t="str">
        <f>SUM(AK165:AK167)</f>
        <v>0</v>
      </c>
      <c r="AL168" s="21" t="str">
        <f>SUM(AL165:AL167)</f>
        <v>0</v>
      </c>
      <c r="AM168" s="19" t="str">
        <f>SUM(AM165:AM167)</f>
        <v>0</v>
      </c>
      <c r="AN168" s="19" t="str">
        <f>SUM(AN165:AN167)</f>
        <v>0</v>
      </c>
      <c r="AO168" s="19" t="str">
        <f>SUM(AO165:AO167)</f>
        <v>0</v>
      </c>
      <c r="AP168" s="19" t="str">
        <f>SUM(AP165:AP167)</f>
        <v>0</v>
      </c>
      <c r="AQ168" s="19" t="str">
        <f>SUM(AQ165:AQ167)</f>
        <v>0</v>
      </c>
      <c r="AR168" s="19" t="str">
        <f>SUM(AR165:AR167)</f>
        <v>0</v>
      </c>
      <c r="AS168" s="19" t="str">
        <f>SUM(AS165:AS167)</f>
        <v>0</v>
      </c>
      <c r="AT168" s="19" t="str">
        <f>SUM(AT165:AT167)</f>
        <v>0</v>
      </c>
      <c r="AU168" s="19" t="str">
        <f>SUM(AU165:AU167)</f>
        <v>0</v>
      </c>
      <c r="AV168" s="27"/>
      <c r="AW168" s="24"/>
      <c r="AX168" s="27"/>
      <c r="AY168" s="27"/>
    </row>
    <row r="169" spans="1:51" customHeight="1" ht="20">
      <c r="A169" s="33"/>
      <c r="B169" s="9"/>
      <c r="C169" s="11" t="s">
        <v>284</v>
      </c>
      <c r="D169" s="11"/>
      <c r="E169" s="33"/>
      <c r="F169" s="33"/>
      <c r="G169" s="33"/>
      <c r="H169" s="33"/>
      <c r="I169" s="18"/>
      <c r="J169" s="14"/>
      <c r="K169" s="18"/>
      <c r="L169" s="18"/>
      <c r="M169" s="20"/>
      <c r="N169" s="20"/>
      <c r="O169" s="20"/>
      <c r="P169" s="20"/>
      <c r="Q169" s="20"/>
      <c r="R169" s="20"/>
      <c r="S169" s="14"/>
      <c r="T169" s="14"/>
      <c r="U169" s="14"/>
      <c r="V169" s="14"/>
      <c r="W169" s="16"/>
      <c r="X169" s="16"/>
      <c r="Y169" s="16"/>
      <c r="Z169" s="16"/>
      <c r="AA169" s="16"/>
      <c r="AB169" s="20"/>
      <c r="AC169" s="16"/>
      <c r="AD169" s="16"/>
      <c r="AE169" s="16"/>
      <c r="AF169" s="20"/>
      <c r="AG169" s="20"/>
      <c r="AH169" s="20"/>
      <c r="AI169" s="20"/>
      <c r="AJ169" s="20"/>
      <c r="AK169" s="20"/>
      <c r="AL169" s="22"/>
      <c r="AM169" s="20"/>
      <c r="AN169" s="20"/>
      <c r="AO169" s="20"/>
      <c r="AP169" s="20"/>
      <c r="AQ169" s="20"/>
      <c r="AR169" s="20"/>
      <c r="AS169" s="20"/>
      <c r="AT169" s="20"/>
      <c r="AU169" s="20"/>
      <c r="AV169" s="28"/>
      <c r="AW169" s="25"/>
      <c r="AX169" s="28"/>
      <c r="AY169" s="28"/>
    </row>
    <row r="170" spans="1:51">
      <c r="A170" s="31">
        <v>128</v>
      </c>
      <c r="B170" s="7">
        <v>30064</v>
      </c>
      <c r="C170" s="7" t="s">
        <v>711</v>
      </c>
      <c r="D170" s="7" t="s">
        <v>10</v>
      </c>
      <c r="E170" s="31" t="s">
        <v>307</v>
      </c>
      <c r="F170" s="31" t="s">
        <v>4</v>
      </c>
      <c r="G170" s="31" t="s">
        <v>122</v>
      </c>
      <c r="H170" s="31" t="s">
        <v>2</v>
      </c>
      <c r="I170" s="34">
        <v>0.0</v>
      </c>
      <c r="J170" s="35">
        <v>21.0</v>
      </c>
      <c r="K170" s="34">
        <v>168.0</v>
      </c>
      <c r="L170" s="34">
        <v>0</v>
      </c>
      <c r="M170" s="36">
        <v>215038.81</v>
      </c>
      <c r="N170" s="36">
        <v>19500.0</v>
      </c>
      <c r="O170" s="36">
        <v>4515815.0</v>
      </c>
      <c r="P170" s="36">
        <v>0</v>
      </c>
      <c r="Q170" s="36">
        <v>0</v>
      </c>
      <c r="R170" s="36">
        <v>4515815.0</v>
      </c>
      <c r="S170" s="35">
        <v>0</v>
      </c>
      <c r="T170" s="35">
        <v>0</v>
      </c>
      <c r="U170" s="35">
        <v>0</v>
      </c>
      <c r="V170" s="35">
        <v>0</v>
      </c>
      <c r="W170" s="37" t="str">
        <f>IF(S170="",0,S170*1.5)</f>
        <v>0</v>
      </c>
      <c r="X170" s="37" t="str">
        <f>IF(T170="",0,T170*2)</f>
        <v>0</v>
      </c>
      <c r="Y170" s="37" t="str">
        <f>IF(U170="",0,U170*3)</f>
        <v>0</v>
      </c>
      <c r="Z170" s="37" t="str">
        <f>IF(V170="",0,V170*4)</f>
        <v>0</v>
      </c>
      <c r="AA170" s="37" t="str">
        <f>SUM(W170:Z170)</f>
        <v>0</v>
      </c>
      <c r="AB170" s="36" t="str">
        <f>IF(N170="",0,N170*AA170)</f>
        <v>0</v>
      </c>
      <c r="AC170" s="37">
        <v>0</v>
      </c>
      <c r="AD170" s="37">
        <v>0</v>
      </c>
      <c r="AE170" s="37" t="str">
        <f>AB170+AD170</f>
        <v>0</v>
      </c>
      <c r="AF170" s="36">
        <v>0</v>
      </c>
      <c r="AG170" s="36">
        <v>0</v>
      </c>
      <c r="AH170" s="36">
        <v>0</v>
      </c>
      <c r="AI170" s="36">
        <v>0</v>
      </c>
      <c r="AJ170" s="36">
        <v>0</v>
      </c>
      <c r="AK170" s="36" t="str">
        <f>SUM(AH170:AJ170)</f>
        <v>0</v>
      </c>
      <c r="AL170" s="38">
        <v>0</v>
      </c>
      <c r="AM170" s="36" t="str">
        <f>AK170+AL170+AQ170+AR170+AS170+AT170+AU170</f>
        <v>0</v>
      </c>
      <c r="AN170" s="36" t="str">
        <f>AG170+AE170+AF170</f>
        <v>0</v>
      </c>
      <c r="AO170" s="36" t="str">
        <f>AN170-AM170</f>
        <v>0</v>
      </c>
      <c r="AP170" s="36" t="str">
        <f>AO170</f>
        <v>0</v>
      </c>
      <c r="AQ170" s="36">
        <v>0</v>
      </c>
      <c r="AR170" s="36">
        <v>0</v>
      </c>
      <c r="AS170" s="36">
        <v>0</v>
      </c>
      <c r="AT170" s="36">
        <v>0</v>
      </c>
      <c r="AU170" s="36">
        <v>0</v>
      </c>
      <c r="AV170" s="26" t="s">
        <v>709</v>
      </c>
      <c r="AW170" s="23" t="s">
        <v>710</v>
      </c>
      <c r="AX170" s="26" t="s">
        <v>709</v>
      </c>
      <c r="AY170" s="26"/>
    </row>
    <row r="171" spans="1:51">
      <c r="A171" s="31">
        <v>129</v>
      </c>
      <c r="B171" s="7">
        <v>40715</v>
      </c>
      <c r="C171" s="7" t="s">
        <v>708</v>
      </c>
      <c r="D171" s="7" t="s">
        <v>10</v>
      </c>
      <c r="E171" s="31" t="s">
        <v>307</v>
      </c>
      <c r="F171" s="31" t="s">
        <v>4</v>
      </c>
      <c r="G171" s="31" t="s">
        <v>70</v>
      </c>
      <c r="H171" s="31" t="s">
        <v>2</v>
      </c>
      <c r="I171" s="34">
        <v>0.0</v>
      </c>
      <c r="J171" s="35">
        <v>21.0</v>
      </c>
      <c r="K171" s="34">
        <v>168.0</v>
      </c>
      <c r="L171" s="34">
        <v>0</v>
      </c>
      <c r="M171" s="36">
        <v>174889.38</v>
      </c>
      <c r="N171" s="36">
        <v>18000.0</v>
      </c>
      <c r="O171" s="36">
        <v>3672677.0</v>
      </c>
      <c r="P171" s="36">
        <v>0</v>
      </c>
      <c r="Q171" s="36">
        <v>0</v>
      </c>
      <c r="R171" s="36">
        <v>3672677.0</v>
      </c>
      <c r="S171" s="35">
        <v>0</v>
      </c>
      <c r="T171" s="35">
        <v>0</v>
      </c>
      <c r="U171" s="35">
        <v>0</v>
      </c>
      <c r="V171" s="35">
        <v>0</v>
      </c>
      <c r="W171" s="37" t="str">
        <f>IF(S171="",0,S171*1.5)</f>
        <v>0</v>
      </c>
      <c r="X171" s="37" t="str">
        <f>IF(T171="",0,T171*2)</f>
        <v>0</v>
      </c>
      <c r="Y171" s="37" t="str">
        <f>IF(U171="",0,U171*3)</f>
        <v>0</v>
      </c>
      <c r="Z171" s="37" t="str">
        <f>IF(V171="",0,V171*4)</f>
        <v>0</v>
      </c>
      <c r="AA171" s="37" t="str">
        <f>SUM(W171:Z171)</f>
        <v>0</v>
      </c>
      <c r="AB171" s="36" t="str">
        <f>IF(N171="",0,N171*AA171)</f>
        <v>0</v>
      </c>
      <c r="AC171" s="37">
        <v>0</v>
      </c>
      <c r="AD171" s="37">
        <v>0</v>
      </c>
      <c r="AE171" s="37" t="str">
        <f>AB171+AD171</f>
        <v>0</v>
      </c>
      <c r="AF171" s="36">
        <v>0</v>
      </c>
      <c r="AG171" s="36">
        <v>0</v>
      </c>
      <c r="AH171" s="36">
        <v>0</v>
      </c>
      <c r="AI171" s="36">
        <v>0</v>
      </c>
      <c r="AJ171" s="36">
        <v>0</v>
      </c>
      <c r="AK171" s="36" t="str">
        <f>SUM(AH171:AJ171)</f>
        <v>0</v>
      </c>
      <c r="AL171" s="38">
        <v>0</v>
      </c>
      <c r="AM171" s="36" t="str">
        <f>AK171+AL171+AQ171+AR171+AS171+AT171+AU171</f>
        <v>0</v>
      </c>
      <c r="AN171" s="36" t="str">
        <f>AG171+AE171+AF171</f>
        <v>0</v>
      </c>
      <c r="AO171" s="36" t="str">
        <f>AN171-AM171</f>
        <v>0</v>
      </c>
      <c r="AP171" s="36" t="str">
        <f>AO171</f>
        <v>0</v>
      </c>
      <c r="AQ171" s="36">
        <v>0</v>
      </c>
      <c r="AR171" s="36">
        <v>0</v>
      </c>
      <c r="AS171" s="36">
        <v>0</v>
      </c>
      <c r="AT171" s="36">
        <v>0</v>
      </c>
      <c r="AU171" s="36">
        <v>0</v>
      </c>
      <c r="AV171" s="26" t="s">
        <v>706</v>
      </c>
      <c r="AW171" s="23" t="s">
        <v>707</v>
      </c>
      <c r="AX171" s="26" t="s">
        <v>706</v>
      </c>
      <c r="AY171" s="26"/>
    </row>
    <row r="172" spans="1:51">
      <c r="A172" s="31">
        <v>130</v>
      </c>
      <c r="B172" s="7">
        <v>40757</v>
      </c>
      <c r="C172" s="7" t="s">
        <v>705</v>
      </c>
      <c r="D172" s="7" t="s">
        <v>10</v>
      </c>
      <c r="E172" s="31" t="s">
        <v>307</v>
      </c>
      <c r="F172" s="31" t="s">
        <v>4</v>
      </c>
      <c r="G172" s="31" t="s">
        <v>122</v>
      </c>
      <c r="H172" s="31" t="s">
        <v>2</v>
      </c>
      <c r="I172" s="34">
        <v>0.0</v>
      </c>
      <c r="J172" s="35">
        <v>21.0</v>
      </c>
      <c r="K172" s="34">
        <v>168.0</v>
      </c>
      <c r="L172" s="34">
        <v>0</v>
      </c>
      <c r="M172" s="36">
        <v>176555.0</v>
      </c>
      <c r="N172" s="36">
        <v>18000.0</v>
      </c>
      <c r="O172" s="36">
        <v>3707655.0</v>
      </c>
      <c r="P172" s="36">
        <v>0</v>
      </c>
      <c r="Q172" s="36">
        <v>0</v>
      </c>
      <c r="R172" s="36">
        <v>3707655.0</v>
      </c>
      <c r="S172" s="35">
        <v>0</v>
      </c>
      <c r="T172" s="35">
        <v>0</v>
      </c>
      <c r="U172" s="35">
        <v>0</v>
      </c>
      <c r="V172" s="35">
        <v>0</v>
      </c>
      <c r="W172" s="37" t="str">
        <f>IF(S172="",0,S172*1.5)</f>
        <v>0</v>
      </c>
      <c r="X172" s="37" t="str">
        <f>IF(T172="",0,T172*2)</f>
        <v>0</v>
      </c>
      <c r="Y172" s="37" t="str">
        <f>IF(U172="",0,U172*3)</f>
        <v>0</v>
      </c>
      <c r="Z172" s="37" t="str">
        <f>IF(V172="",0,V172*4)</f>
        <v>0</v>
      </c>
      <c r="AA172" s="37" t="str">
        <f>SUM(W172:Z172)</f>
        <v>0</v>
      </c>
      <c r="AB172" s="36" t="str">
        <f>IF(N172="",0,N172*AA172)</f>
        <v>0</v>
      </c>
      <c r="AC172" s="37">
        <v>0</v>
      </c>
      <c r="AD172" s="37">
        <v>0</v>
      </c>
      <c r="AE172" s="37" t="str">
        <f>AB172+AD172</f>
        <v>0</v>
      </c>
      <c r="AF172" s="36">
        <v>0</v>
      </c>
      <c r="AG172" s="36">
        <v>0</v>
      </c>
      <c r="AH172" s="36">
        <v>0</v>
      </c>
      <c r="AI172" s="36">
        <v>0</v>
      </c>
      <c r="AJ172" s="36">
        <v>0</v>
      </c>
      <c r="AK172" s="36" t="str">
        <f>SUM(AH172:AJ172)</f>
        <v>0</v>
      </c>
      <c r="AL172" s="38">
        <v>0</v>
      </c>
      <c r="AM172" s="36" t="str">
        <f>AK172+AL172+AQ172+AR172+AS172+AT172+AU172</f>
        <v>0</v>
      </c>
      <c r="AN172" s="36" t="str">
        <f>AG172+AE172+AF172</f>
        <v>0</v>
      </c>
      <c r="AO172" s="36" t="str">
        <f>AN172-AM172</f>
        <v>0</v>
      </c>
      <c r="AP172" s="36" t="str">
        <f>AO172</f>
        <v>0</v>
      </c>
      <c r="AQ172" s="36">
        <v>0</v>
      </c>
      <c r="AR172" s="36">
        <v>0</v>
      </c>
      <c r="AS172" s="36">
        <v>0</v>
      </c>
      <c r="AT172" s="36">
        <v>0</v>
      </c>
      <c r="AU172" s="36">
        <v>0</v>
      </c>
      <c r="AV172" s="26" t="s">
        <v>703</v>
      </c>
      <c r="AW172" s="23" t="s">
        <v>704</v>
      </c>
      <c r="AX172" s="26" t="s">
        <v>703</v>
      </c>
      <c r="AY172" s="26"/>
    </row>
    <row r="173" spans="1:51">
      <c r="A173" s="31">
        <v>131</v>
      </c>
      <c r="B173" s="7">
        <v>42346</v>
      </c>
      <c r="C173" s="7" t="s">
        <v>702</v>
      </c>
      <c r="D173" s="7" t="s">
        <v>10</v>
      </c>
      <c r="E173" s="31" t="s">
        <v>307</v>
      </c>
      <c r="F173" s="31" t="s">
        <v>4</v>
      </c>
      <c r="G173" s="31" t="s">
        <v>3</v>
      </c>
      <c r="H173" s="31" t="s">
        <v>2</v>
      </c>
      <c r="I173" s="34">
        <v>0.0</v>
      </c>
      <c r="J173" s="35">
        <v>21.0</v>
      </c>
      <c r="K173" s="34">
        <v>168.0</v>
      </c>
      <c r="L173" s="34">
        <v>0</v>
      </c>
      <c r="M173" s="36">
        <v>158362.52</v>
      </c>
      <c r="N173" s="36">
        <v>16000.0</v>
      </c>
      <c r="O173" s="36">
        <v>3325613.0</v>
      </c>
      <c r="P173" s="36">
        <v>0</v>
      </c>
      <c r="Q173" s="36">
        <v>0</v>
      </c>
      <c r="R173" s="36">
        <v>3325613.0</v>
      </c>
      <c r="S173" s="35">
        <v>0</v>
      </c>
      <c r="T173" s="35">
        <v>0</v>
      </c>
      <c r="U173" s="35">
        <v>0</v>
      </c>
      <c r="V173" s="35">
        <v>0</v>
      </c>
      <c r="W173" s="37" t="str">
        <f>IF(S173="",0,S173*1.5)</f>
        <v>0</v>
      </c>
      <c r="X173" s="37" t="str">
        <f>IF(T173="",0,T173*2)</f>
        <v>0</v>
      </c>
      <c r="Y173" s="37" t="str">
        <f>IF(U173="",0,U173*3)</f>
        <v>0</v>
      </c>
      <c r="Z173" s="37" t="str">
        <f>IF(V173="",0,V173*4)</f>
        <v>0</v>
      </c>
      <c r="AA173" s="37" t="str">
        <f>SUM(W173:Z173)</f>
        <v>0</v>
      </c>
      <c r="AB173" s="36" t="str">
        <f>IF(N173="",0,N173*AA173)</f>
        <v>0</v>
      </c>
      <c r="AC173" s="37">
        <v>0</v>
      </c>
      <c r="AD173" s="37">
        <v>0</v>
      </c>
      <c r="AE173" s="37" t="str">
        <f>AB173+AD173</f>
        <v>0</v>
      </c>
      <c r="AF173" s="36">
        <v>0</v>
      </c>
      <c r="AG173" s="36">
        <v>0</v>
      </c>
      <c r="AH173" s="36">
        <v>0</v>
      </c>
      <c r="AI173" s="36">
        <v>0</v>
      </c>
      <c r="AJ173" s="36">
        <v>0</v>
      </c>
      <c r="AK173" s="36" t="str">
        <f>SUM(AH173:AJ173)</f>
        <v>0</v>
      </c>
      <c r="AL173" s="38">
        <v>0</v>
      </c>
      <c r="AM173" s="36" t="str">
        <f>AK173+AL173+AQ173+AR173+AS173+AT173+AU173</f>
        <v>0</v>
      </c>
      <c r="AN173" s="36" t="str">
        <f>AG173+AE173+AF173</f>
        <v>0</v>
      </c>
      <c r="AO173" s="36" t="str">
        <f>AN173-AM173</f>
        <v>0</v>
      </c>
      <c r="AP173" s="36" t="str">
        <f>AO173</f>
        <v>0</v>
      </c>
      <c r="AQ173" s="36">
        <v>0</v>
      </c>
      <c r="AR173" s="36">
        <v>0</v>
      </c>
      <c r="AS173" s="36">
        <v>0</v>
      </c>
      <c r="AT173" s="36">
        <v>0</v>
      </c>
      <c r="AU173" s="36">
        <v>0</v>
      </c>
      <c r="AV173" s="26" t="s">
        <v>700</v>
      </c>
      <c r="AW173" s="23" t="s">
        <v>701</v>
      </c>
      <c r="AX173" s="26" t="s">
        <v>700</v>
      </c>
      <c r="AY173" s="26"/>
    </row>
    <row r="174" spans="1:51">
      <c r="A174" s="31">
        <v>132</v>
      </c>
      <c r="B174" s="7">
        <v>41601</v>
      </c>
      <c r="C174" s="7" t="s">
        <v>699</v>
      </c>
      <c r="D174" s="7" t="s">
        <v>10</v>
      </c>
      <c r="E174" s="31" t="s">
        <v>307</v>
      </c>
      <c r="F174" s="31" t="s">
        <v>4</v>
      </c>
      <c r="G174" s="31" t="s">
        <v>26</v>
      </c>
      <c r="H174" s="31" t="s">
        <v>2</v>
      </c>
      <c r="I174" s="34">
        <v>0.0</v>
      </c>
      <c r="J174" s="35">
        <v>21.0</v>
      </c>
      <c r="K174" s="34">
        <v>168.0</v>
      </c>
      <c r="L174" s="34">
        <v>0</v>
      </c>
      <c r="M174" s="36">
        <v>171269.05</v>
      </c>
      <c r="N174" s="36">
        <v>18000.0</v>
      </c>
      <c r="O174" s="36">
        <v>3596650.0</v>
      </c>
      <c r="P174" s="36">
        <v>0</v>
      </c>
      <c r="Q174" s="36">
        <v>0</v>
      </c>
      <c r="R174" s="36">
        <v>3596650.0</v>
      </c>
      <c r="S174" s="35">
        <v>0</v>
      </c>
      <c r="T174" s="35">
        <v>0</v>
      </c>
      <c r="U174" s="35">
        <v>0</v>
      </c>
      <c r="V174" s="35">
        <v>0</v>
      </c>
      <c r="W174" s="37" t="str">
        <f>IF(S174="",0,S174*1.5)</f>
        <v>0</v>
      </c>
      <c r="X174" s="37" t="str">
        <f>IF(T174="",0,T174*2)</f>
        <v>0</v>
      </c>
      <c r="Y174" s="37" t="str">
        <f>IF(U174="",0,U174*3)</f>
        <v>0</v>
      </c>
      <c r="Z174" s="37" t="str">
        <f>IF(V174="",0,V174*4)</f>
        <v>0</v>
      </c>
      <c r="AA174" s="37" t="str">
        <f>SUM(W174:Z174)</f>
        <v>0</v>
      </c>
      <c r="AB174" s="36" t="str">
        <f>IF(N174="",0,N174*AA174)</f>
        <v>0</v>
      </c>
      <c r="AC174" s="37">
        <v>0</v>
      </c>
      <c r="AD174" s="37">
        <v>0</v>
      </c>
      <c r="AE174" s="37" t="str">
        <f>AB174+AD174</f>
        <v>0</v>
      </c>
      <c r="AF174" s="36">
        <v>0</v>
      </c>
      <c r="AG174" s="36">
        <v>0</v>
      </c>
      <c r="AH174" s="36">
        <v>0</v>
      </c>
      <c r="AI174" s="36">
        <v>0</v>
      </c>
      <c r="AJ174" s="36">
        <v>0</v>
      </c>
      <c r="AK174" s="36" t="str">
        <f>SUM(AH174:AJ174)</f>
        <v>0</v>
      </c>
      <c r="AL174" s="38">
        <v>0</v>
      </c>
      <c r="AM174" s="36" t="str">
        <f>AK174+AL174+AQ174+AR174+AS174+AT174+AU174</f>
        <v>0</v>
      </c>
      <c r="AN174" s="36" t="str">
        <f>AG174+AE174+AF174</f>
        <v>0</v>
      </c>
      <c r="AO174" s="36" t="str">
        <f>AN174-AM174</f>
        <v>0</v>
      </c>
      <c r="AP174" s="36" t="str">
        <f>AO174</f>
        <v>0</v>
      </c>
      <c r="AQ174" s="36">
        <v>0</v>
      </c>
      <c r="AR174" s="36">
        <v>0</v>
      </c>
      <c r="AS174" s="36">
        <v>0</v>
      </c>
      <c r="AT174" s="36">
        <v>0</v>
      </c>
      <c r="AU174" s="36">
        <v>0</v>
      </c>
      <c r="AV174" s="26" t="s">
        <v>697</v>
      </c>
      <c r="AW174" s="23" t="s">
        <v>698</v>
      </c>
      <c r="AX174" s="26" t="s">
        <v>697</v>
      </c>
      <c r="AY174" s="26"/>
    </row>
    <row r="175" spans="1:51">
      <c r="A175" s="31">
        <v>133</v>
      </c>
      <c r="B175" s="7">
        <v>41788</v>
      </c>
      <c r="C175" s="7" t="s">
        <v>696</v>
      </c>
      <c r="D175" s="7" t="s">
        <v>10</v>
      </c>
      <c r="E175" s="31" t="s">
        <v>307</v>
      </c>
      <c r="F175" s="31" t="s">
        <v>4</v>
      </c>
      <c r="G175" s="31" t="s">
        <v>3</v>
      </c>
      <c r="H175" s="31" t="s">
        <v>2</v>
      </c>
      <c r="I175" s="34">
        <v>0.0</v>
      </c>
      <c r="J175" s="35">
        <v>21.0</v>
      </c>
      <c r="K175" s="34">
        <v>168.0</v>
      </c>
      <c r="L175" s="34">
        <v>0</v>
      </c>
      <c r="M175" s="36">
        <v>168006.76</v>
      </c>
      <c r="N175" s="36">
        <v>18000.0</v>
      </c>
      <c r="O175" s="36">
        <v>3528142.0</v>
      </c>
      <c r="P175" s="36">
        <v>0</v>
      </c>
      <c r="Q175" s="36">
        <v>0</v>
      </c>
      <c r="R175" s="36">
        <v>3528142.0</v>
      </c>
      <c r="S175" s="35">
        <v>0</v>
      </c>
      <c r="T175" s="35">
        <v>0</v>
      </c>
      <c r="U175" s="35">
        <v>0</v>
      </c>
      <c r="V175" s="35">
        <v>0</v>
      </c>
      <c r="W175" s="37" t="str">
        <f>IF(S175="",0,S175*1.5)</f>
        <v>0</v>
      </c>
      <c r="X175" s="37" t="str">
        <f>IF(T175="",0,T175*2)</f>
        <v>0</v>
      </c>
      <c r="Y175" s="37" t="str">
        <f>IF(U175="",0,U175*3)</f>
        <v>0</v>
      </c>
      <c r="Z175" s="37" t="str">
        <f>IF(V175="",0,V175*4)</f>
        <v>0</v>
      </c>
      <c r="AA175" s="37" t="str">
        <f>SUM(W175:Z175)</f>
        <v>0</v>
      </c>
      <c r="AB175" s="36" t="str">
        <f>IF(N175="",0,N175*AA175)</f>
        <v>0</v>
      </c>
      <c r="AC175" s="37">
        <v>0</v>
      </c>
      <c r="AD175" s="37">
        <v>0</v>
      </c>
      <c r="AE175" s="37" t="str">
        <f>AB175+AD175</f>
        <v>0</v>
      </c>
      <c r="AF175" s="36">
        <v>0</v>
      </c>
      <c r="AG175" s="36">
        <v>0</v>
      </c>
      <c r="AH175" s="36">
        <v>0</v>
      </c>
      <c r="AI175" s="36">
        <v>0</v>
      </c>
      <c r="AJ175" s="36">
        <v>0</v>
      </c>
      <c r="AK175" s="36" t="str">
        <f>SUM(AH175:AJ175)</f>
        <v>0</v>
      </c>
      <c r="AL175" s="38">
        <v>0</v>
      </c>
      <c r="AM175" s="36" t="str">
        <f>AK175+AL175+AQ175+AR175+AS175+AT175+AU175</f>
        <v>0</v>
      </c>
      <c r="AN175" s="36" t="str">
        <f>AG175+AE175+AF175</f>
        <v>0</v>
      </c>
      <c r="AO175" s="36" t="str">
        <f>AN175-AM175</f>
        <v>0</v>
      </c>
      <c r="AP175" s="36" t="str">
        <f>AO175</f>
        <v>0</v>
      </c>
      <c r="AQ175" s="36">
        <v>0</v>
      </c>
      <c r="AR175" s="36">
        <v>0</v>
      </c>
      <c r="AS175" s="36">
        <v>0</v>
      </c>
      <c r="AT175" s="36">
        <v>0</v>
      </c>
      <c r="AU175" s="36">
        <v>0</v>
      </c>
      <c r="AV175" s="26" t="s">
        <v>694</v>
      </c>
      <c r="AW175" s="23" t="s">
        <v>695</v>
      </c>
      <c r="AX175" s="26" t="s">
        <v>694</v>
      </c>
      <c r="AY175" s="26"/>
    </row>
    <row r="176" spans="1:51">
      <c r="A176" s="31">
        <v>134</v>
      </c>
      <c r="B176" s="7">
        <v>42934</v>
      </c>
      <c r="C176" s="7" t="s">
        <v>693</v>
      </c>
      <c r="D176" s="7" t="s">
        <v>59</v>
      </c>
      <c r="E176" s="31" t="s">
        <v>307</v>
      </c>
      <c r="F176" s="31" t="s">
        <v>4</v>
      </c>
      <c r="G176" s="31" t="s">
        <v>692</v>
      </c>
      <c r="H176" s="31" t="s">
        <v>2</v>
      </c>
      <c r="I176" s="34">
        <v>0.0</v>
      </c>
      <c r="J176" s="35">
        <v>21.0</v>
      </c>
      <c r="K176" s="34">
        <v>168.0</v>
      </c>
      <c r="L176" s="34">
        <v>0</v>
      </c>
      <c r="M176" s="36">
        <v>285714.29</v>
      </c>
      <c r="N176" s="36">
        <v>26000.0</v>
      </c>
      <c r="O176" s="36">
        <v>6000000.0</v>
      </c>
      <c r="P176" s="36">
        <v>1000000.0</v>
      </c>
      <c r="Q176" s="36">
        <v>0</v>
      </c>
      <c r="R176" s="36">
        <v>7000000.0</v>
      </c>
      <c r="S176" s="35">
        <v>0</v>
      </c>
      <c r="T176" s="35">
        <v>0</v>
      </c>
      <c r="U176" s="35">
        <v>0</v>
      </c>
      <c r="V176" s="35">
        <v>0</v>
      </c>
      <c r="W176" s="37" t="str">
        <f>IF(S176="",0,S176*1.5)</f>
        <v>0</v>
      </c>
      <c r="X176" s="37" t="str">
        <f>IF(T176="",0,T176*2)</f>
        <v>0</v>
      </c>
      <c r="Y176" s="37" t="str">
        <f>IF(U176="",0,U176*3)</f>
        <v>0</v>
      </c>
      <c r="Z176" s="37" t="str">
        <f>IF(V176="",0,V176*4)</f>
        <v>0</v>
      </c>
      <c r="AA176" s="37" t="str">
        <f>SUM(W176:Z176)</f>
        <v>0</v>
      </c>
      <c r="AB176" s="36" t="str">
        <f>IF(N176="",0,N176*AA176)</f>
        <v>0</v>
      </c>
      <c r="AC176" s="37">
        <v>0</v>
      </c>
      <c r="AD176" s="37">
        <v>0</v>
      </c>
      <c r="AE176" s="37" t="str">
        <f>AB176+AD176</f>
        <v>0</v>
      </c>
      <c r="AF176" s="36">
        <v>0</v>
      </c>
      <c r="AG176" s="36">
        <v>1000000.0</v>
      </c>
      <c r="AH176" s="36">
        <v>0</v>
      </c>
      <c r="AI176" s="36">
        <v>0</v>
      </c>
      <c r="AJ176" s="36">
        <v>0</v>
      </c>
      <c r="AK176" s="36" t="str">
        <f>SUM(AH176:AJ176)</f>
        <v>0</v>
      </c>
      <c r="AL176" s="38">
        <v>0</v>
      </c>
      <c r="AM176" s="36" t="str">
        <f>AK176+AL176+AQ176+AR176+AS176+AT176+AU176</f>
        <v>0</v>
      </c>
      <c r="AN176" s="36" t="str">
        <f>AG176+AE176+AF176</f>
        <v>0</v>
      </c>
      <c r="AO176" s="36" t="str">
        <f>AN176-AM176</f>
        <v>0</v>
      </c>
      <c r="AP176" s="36" t="str">
        <f>AO176</f>
        <v>0</v>
      </c>
      <c r="AQ176" s="36">
        <v>0</v>
      </c>
      <c r="AR176" s="36">
        <v>0</v>
      </c>
      <c r="AS176" s="36">
        <v>0</v>
      </c>
      <c r="AT176" s="36">
        <v>0</v>
      </c>
      <c r="AU176" s="36">
        <v>0</v>
      </c>
      <c r="AV176" s="26" t="s">
        <v>690</v>
      </c>
      <c r="AW176" s="23" t="s">
        <v>691</v>
      </c>
      <c r="AX176" s="26" t="s">
        <v>690</v>
      </c>
      <c r="AY176" s="26"/>
    </row>
    <row r="177" spans="1:51">
      <c r="A177" s="31">
        <v>135</v>
      </c>
      <c r="B177" s="7">
        <v>42225</v>
      </c>
      <c r="C177" s="7" t="s">
        <v>689</v>
      </c>
      <c r="D177" s="7" t="s">
        <v>432</v>
      </c>
      <c r="E177" s="31" t="s">
        <v>307</v>
      </c>
      <c r="F177" s="31" t="s">
        <v>4</v>
      </c>
      <c r="G177" s="31" t="s">
        <v>14</v>
      </c>
      <c r="H177" s="31" t="s">
        <v>2</v>
      </c>
      <c r="I177" s="34">
        <v>0.0</v>
      </c>
      <c r="J177" s="35">
        <v>21.0</v>
      </c>
      <c r="K177" s="34">
        <v>168.0</v>
      </c>
      <c r="L177" s="34">
        <v>0</v>
      </c>
      <c r="M177" s="36">
        <v>195313.76</v>
      </c>
      <c r="N177" s="36">
        <v>19000.0</v>
      </c>
      <c r="O177" s="36">
        <v>4101589.0</v>
      </c>
      <c r="P177" s="36">
        <v>300000.0</v>
      </c>
      <c r="Q177" s="36">
        <v>0</v>
      </c>
      <c r="R177" s="36">
        <v>4401589.0</v>
      </c>
      <c r="S177" s="35">
        <v>0</v>
      </c>
      <c r="T177" s="35">
        <v>0</v>
      </c>
      <c r="U177" s="35">
        <v>0</v>
      </c>
      <c r="V177" s="35">
        <v>0</v>
      </c>
      <c r="W177" s="37" t="str">
        <f>IF(S177="",0,S177*1.5)</f>
        <v>0</v>
      </c>
      <c r="X177" s="37" t="str">
        <f>IF(T177="",0,T177*2)</f>
        <v>0</v>
      </c>
      <c r="Y177" s="37" t="str">
        <f>IF(U177="",0,U177*3)</f>
        <v>0</v>
      </c>
      <c r="Z177" s="37" t="str">
        <f>IF(V177="",0,V177*4)</f>
        <v>0</v>
      </c>
      <c r="AA177" s="37" t="str">
        <f>SUM(W177:Z177)</f>
        <v>0</v>
      </c>
      <c r="AB177" s="36" t="str">
        <f>IF(N177="",0,N177*AA177)</f>
        <v>0</v>
      </c>
      <c r="AC177" s="37">
        <v>0</v>
      </c>
      <c r="AD177" s="37">
        <v>0</v>
      </c>
      <c r="AE177" s="37" t="str">
        <f>AB177+AD177</f>
        <v>0</v>
      </c>
      <c r="AF177" s="36">
        <v>0</v>
      </c>
      <c r="AG177" s="36">
        <v>300000.0</v>
      </c>
      <c r="AH177" s="36">
        <v>0</v>
      </c>
      <c r="AI177" s="36">
        <v>0</v>
      </c>
      <c r="AJ177" s="36">
        <v>0</v>
      </c>
      <c r="AK177" s="36" t="str">
        <f>SUM(AH177:AJ177)</f>
        <v>0</v>
      </c>
      <c r="AL177" s="38">
        <v>0</v>
      </c>
      <c r="AM177" s="36" t="str">
        <f>AK177+AL177+AQ177+AR177+AS177+AT177+AU177</f>
        <v>0</v>
      </c>
      <c r="AN177" s="36" t="str">
        <f>AG177+AE177+AF177</f>
        <v>0</v>
      </c>
      <c r="AO177" s="36" t="str">
        <f>AN177-AM177</f>
        <v>0</v>
      </c>
      <c r="AP177" s="36" t="str">
        <f>AO177</f>
        <v>0</v>
      </c>
      <c r="AQ177" s="36">
        <v>0</v>
      </c>
      <c r="AR177" s="36">
        <v>0</v>
      </c>
      <c r="AS177" s="36">
        <v>0</v>
      </c>
      <c r="AT177" s="36">
        <v>0</v>
      </c>
      <c r="AU177" s="36">
        <v>0</v>
      </c>
      <c r="AV177" s="26" t="s">
        <v>687</v>
      </c>
      <c r="AW177" s="23" t="s">
        <v>688</v>
      </c>
      <c r="AX177" s="26" t="s">
        <v>687</v>
      </c>
      <c r="AY177" s="26"/>
    </row>
    <row r="178" spans="1:51">
      <c r="A178" s="31">
        <v>136</v>
      </c>
      <c r="B178" s="7">
        <v>41720</v>
      </c>
      <c r="C178" s="7" t="s">
        <v>686</v>
      </c>
      <c r="D178" s="7" t="s">
        <v>505</v>
      </c>
      <c r="E178" s="31" t="s">
        <v>307</v>
      </c>
      <c r="F178" s="31" t="s">
        <v>4</v>
      </c>
      <c r="G178" s="31" t="s">
        <v>122</v>
      </c>
      <c r="H178" s="31" t="s">
        <v>2</v>
      </c>
      <c r="I178" s="34">
        <v>0.0</v>
      </c>
      <c r="J178" s="35">
        <v>21.0</v>
      </c>
      <c r="K178" s="34">
        <v>168.0</v>
      </c>
      <c r="L178" s="34">
        <v>0</v>
      </c>
      <c r="M178" s="36">
        <v>164646.62</v>
      </c>
      <c r="N178" s="36">
        <v>18000.0</v>
      </c>
      <c r="O178" s="36">
        <v>3457579.0</v>
      </c>
      <c r="P178" s="36">
        <v>0</v>
      </c>
      <c r="Q178" s="36">
        <v>0</v>
      </c>
      <c r="R178" s="36">
        <v>3457579.0</v>
      </c>
      <c r="S178" s="35">
        <v>0</v>
      </c>
      <c r="T178" s="35">
        <v>0</v>
      </c>
      <c r="U178" s="35">
        <v>0</v>
      </c>
      <c r="V178" s="35">
        <v>0</v>
      </c>
      <c r="W178" s="37" t="str">
        <f>IF(S178="",0,S178*1.5)</f>
        <v>0</v>
      </c>
      <c r="X178" s="37" t="str">
        <f>IF(T178="",0,T178*2)</f>
        <v>0</v>
      </c>
      <c r="Y178" s="37" t="str">
        <f>IF(U178="",0,U178*3)</f>
        <v>0</v>
      </c>
      <c r="Z178" s="37" t="str">
        <f>IF(V178="",0,V178*4)</f>
        <v>0</v>
      </c>
      <c r="AA178" s="37" t="str">
        <f>SUM(W178:Z178)</f>
        <v>0</v>
      </c>
      <c r="AB178" s="36" t="str">
        <f>IF(N178="",0,N178*AA178)</f>
        <v>0</v>
      </c>
      <c r="AC178" s="37">
        <v>0</v>
      </c>
      <c r="AD178" s="37">
        <v>0</v>
      </c>
      <c r="AE178" s="37" t="str">
        <f>AB178+AD178</f>
        <v>0</v>
      </c>
      <c r="AF178" s="36">
        <v>0</v>
      </c>
      <c r="AG178" s="36">
        <v>0</v>
      </c>
      <c r="AH178" s="36">
        <v>0</v>
      </c>
      <c r="AI178" s="36">
        <v>0</v>
      </c>
      <c r="AJ178" s="36">
        <v>0</v>
      </c>
      <c r="AK178" s="36" t="str">
        <f>SUM(AH178:AJ178)</f>
        <v>0</v>
      </c>
      <c r="AL178" s="38">
        <v>0</v>
      </c>
      <c r="AM178" s="36" t="str">
        <f>AK178+AL178+AQ178+AR178+AS178+AT178+AU178</f>
        <v>0</v>
      </c>
      <c r="AN178" s="36" t="str">
        <f>AG178+AE178+AF178</f>
        <v>0</v>
      </c>
      <c r="AO178" s="36" t="str">
        <f>AN178-AM178</f>
        <v>0</v>
      </c>
      <c r="AP178" s="36" t="str">
        <f>AO178</f>
        <v>0</v>
      </c>
      <c r="AQ178" s="36">
        <v>0</v>
      </c>
      <c r="AR178" s="36">
        <v>0</v>
      </c>
      <c r="AS178" s="36">
        <v>0</v>
      </c>
      <c r="AT178" s="36">
        <v>0</v>
      </c>
      <c r="AU178" s="36">
        <v>0</v>
      </c>
      <c r="AV178" s="26" t="s">
        <v>684</v>
      </c>
      <c r="AW178" s="23" t="s">
        <v>685</v>
      </c>
      <c r="AX178" s="26" t="s">
        <v>684</v>
      </c>
      <c r="AY178" s="26"/>
    </row>
    <row r="179" spans="1:51">
      <c r="A179" s="31">
        <v>137</v>
      </c>
      <c r="B179" s="7">
        <v>42511</v>
      </c>
      <c r="C179" s="7" t="s">
        <v>683</v>
      </c>
      <c r="D179" s="7" t="s">
        <v>10</v>
      </c>
      <c r="E179" s="31" t="s">
        <v>307</v>
      </c>
      <c r="F179" s="31" t="s">
        <v>4</v>
      </c>
      <c r="G179" s="31" t="s">
        <v>14</v>
      </c>
      <c r="H179" s="31" t="s">
        <v>2</v>
      </c>
      <c r="I179" s="34">
        <v>0.0</v>
      </c>
      <c r="J179" s="35">
        <v>21.0</v>
      </c>
      <c r="K179" s="34">
        <v>168.0</v>
      </c>
      <c r="L179" s="34">
        <v>0</v>
      </c>
      <c r="M179" s="36">
        <v>154500.0</v>
      </c>
      <c r="N179" s="36">
        <v>15000.0</v>
      </c>
      <c r="O179" s="36">
        <v>3244500.0</v>
      </c>
      <c r="P179" s="36">
        <v>0</v>
      </c>
      <c r="Q179" s="36">
        <v>0</v>
      </c>
      <c r="R179" s="36">
        <v>3244500.0</v>
      </c>
      <c r="S179" s="35">
        <v>0</v>
      </c>
      <c r="T179" s="35">
        <v>0</v>
      </c>
      <c r="U179" s="35">
        <v>0</v>
      </c>
      <c r="V179" s="35">
        <v>0</v>
      </c>
      <c r="W179" s="37" t="str">
        <f>IF(S179="",0,S179*1.5)</f>
        <v>0</v>
      </c>
      <c r="X179" s="37" t="str">
        <f>IF(T179="",0,T179*2)</f>
        <v>0</v>
      </c>
      <c r="Y179" s="37" t="str">
        <f>IF(U179="",0,U179*3)</f>
        <v>0</v>
      </c>
      <c r="Z179" s="37" t="str">
        <f>IF(V179="",0,V179*4)</f>
        <v>0</v>
      </c>
      <c r="AA179" s="37" t="str">
        <f>SUM(W179:Z179)</f>
        <v>0</v>
      </c>
      <c r="AB179" s="36" t="str">
        <f>IF(N179="",0,N179*AA179)</f>
        <v>0</v>
      </c>
      <c r="AC179" s="37">
        <v>0</v>
      </c>
      <c r="AD179" s="37">
        <v>0</v>
      </c>
      <c r="AE179" s="37" t="str">
        <f>AB179+AD179</f>
        <v>0</v>
      </c>
      <c r="AF179" s="36">
        <v>0</v>
      </c>
      <c r="AG179" s="36">
        <v>0</v>
      </c>
      <c r="AH179" s="36">
        <v>0</v>
      </c>
      <c r="AI179" s="36">
        <v>0</v>
      </c>
      <c r="AJ179" s="36">
        <v>0</v>
      </c>
      <c r="AK179" s="36" t="str">
        <f>SUM(AH179:AJ179)</f>
        <v>0</v>
      </c>
      <c r="AL179" s="38">
        <v>0</v>
      </c>
      <c r="AM179" s="36" t="str">
        <f>AK179+AL179+AQ179+AR179+AS179+AT179+AU179</f>
        <v>0</v>
      </c>
      <c r="AN179" s="36" t="str">
        <f>AG179+AE179+AF179</f>
        <v>0</v>
      </c>
      <c r="AO179" s="36" t="str">
        <f>AN179-AM179</f>
        <v>0</v>
      </c>
      <c r="AP179" s="36" t="str">
        <f>AO179</f>
        <v>0</v>
      </c>
      <c r="AQ179" s="36">
        <v>0</v>
      </c>
      <c r="AR179" s="36">
        <v>0</v>
      </c>
      <c r="AS179" s="36">
        <v>0</v>
      </c>
      <c r="AT179" s="36">
        <v>0</v>
      </c>
      <c r="AU179" s="36">
        <v>0</v>
      </c>
      <c r="AV179" s="26" t="s">
        <v>681</v>
      </c>
      <c r="AW179" s="23" t="s">
        <v>682</v>
      </c>
      <c r="AX179" s="26" t="s">
        <v>681</v>
      </c>
      <c r="AY179" s="26"/>
    </row>
    <row r="180" spans="1:51">
      <c r="A180" s="31">
        <v>138</v>
      </c>
      <c r="B180" s="7">
        <v>42212</v>
      </c>
      <c r="C180" s="7" t="s">
        <v>680</v>
      </c>
      <c r="D180" s="7" t="s">
        <v>10</v>
      </c>
      <c r="E180" s="31" t="s">
        <v>307</v>
      </c>
      <c r="F180" s="31" t="s">
        <v>4</v>
      </c>
      <c r="G180" s="31" t="s">
        <v>122</v>
      </c>
      <c r="H180" s="31" t="s">
        <v>2</v>
      </c>
      <c r="I180" s="34">
        <v>0.0</v>
      </c>
      <c r="J180" s="35">
        <v>21.0</v>
      </c>
      <c r="K180" s="34">
        <v>168.0</v>
      </c>
      <c r="L180" s="34">
        <v>0</v>
      </c>
      <c r="M180" s="36">
        <v>158362.52</v>
      </c>
      <c r="N180" s="36">
        <v>16000.0</v>
      </c>
      <c r="O180" s="36">
        <v>3325613.0</v>
      </c>
      <c r="P180" s="36">
        <v>0</v>
      </c>
      <c r="Q180" s="36">
        <v>0</v>
      </c>
      <c r="R180" s="36">
        <v>3325613.0</v>
      </c>
      <c r="S180" s="35">
        <v>0</v>
      </c>
      <c r="T180" s="35">
        <v>0</v>
      </c>
      <c r="U180" s="35">
        <v>0</v>
      </c>
      <c r="V180" s="35">
        <v>0</v>
      </c>
      <c r="W180" s="37" t="str">
        <f>IF(S180="",0,S180*1.5)</f>
        <v>0</v>
      </c>
      <c r="X180" s="37" t="str">
        <f>IF(T180="",0,T180*2)</f>
        <v>0</v>
      </c>
      <c r="Y180" s="37" t="str">
        <f>IF(U180="",0,U180*3)</f>
        <v>0</v>
      </c>
      <c r="Z180" s="37" t="str">
        <f>IF(V180="",0,V180*4)</f>
        <v>0</v>
      </c>
      <c r="AA180" s="37" t="str">
        <f>SUM(W180:Z180)</f>
        <v>0</v>
      </c>
      <c r="AB180" s="36" t="str">
        <f>IF(N180="",0,N180*AA180)</f>
        <v>0</v>
      </c>
      <c r="AC180" s="37">
        <v>0</v>
      </c>
      <c r="AD180" s="37">
        <v>0</v>
      </c>
      <c r="AE180" s="37" t="str">
        <f>AB180+AD180</f>
        <v>0</v>
      </c>
      <c r="AF180" s="36">
        <v>0</v>
      </c>
      <c r="AG180" s="36">
        <v>0</v>
      </c>
      <c r="AH180" s="36">
        <v>0</v>
      </c>
      <c r="AI180" s="36">
        <v>0</v>
      </c>
      <c r="AJ180" s="36">
        <v>0</v>
      </c>
      <c r="AK180" s="36" t="str">
        <f>SUM(AH180:AJ180)</f>
        <v>0</v>
      </c>
      <c r="AL180" s="38">
        <v>0</v>
      </c>
      <c r="AM180" s="36" t="str">
        <f>AK180+AL180+AQ180+AR180+AS180+AT180+AU180</f>
        <v>0</v>
      </c>
      <c r="AN180" s="36" t="str">
        <f>AG180+AE180+AF180</f>
        <v>0</v>
      </c>
      <c r="AO180" s="36" t="str">
        <f>AN180-AM180</f>
        <v>0</v>
      </c>
      <c r="AP180" s="36" t="str">
        <f>AO180</f>
        <v>0</v>
      </c>
      <c r="AQ180" s="36">
        <v>0</v>
      </c>
      <c r="AR180" s="36">
        <v>0</v>
      </c>
      <c r="AS180" s="36">
        <v>0</v>
      </c>
      <c r="AT180" s="36">
        <v>0</v>
      </c>
      <c r="AU180" s="36">
        <v>0</v>
      </c>
      <c r="AV180" s="26" t="s">
        <v>679</v>
      </c>
      <c r="AW180" s="23" t="s">
        <v>633</v>
      </c>
      <c r="AX180" s="26" t="s">
        <v>679</v>
      </c>
      <c r="AY180" s="26"/>
    </row>
    <row r="181" spans="1:51">
      <c r="A181" s="31">
        <v>139</v>
      </c>
      <c r="B181" s="7">
        <v>42427</v>
      </c>
      <c r="C181" s="7" t="s">
        <v>678</v>
      </c>
      <c r="D181" s="7" t="s">
        <v>10</v>
      </c>
      <c r="E181" s="31" t="s">
        <v>307</v>
      </c>
      <c r="F181" s="31" t="s">
        <v>4</v>
      </c>
      <c r="G181" s="31" t="s">
        <v>63</v>
      </c>
      <c r="H181" s="31" t="s">
        <v>2</v>
      </c>
      <c r="I181" s="34">
        <v>0.0</v>
      </c>
      <c r="J181" s="35">
        <v>21.0</v>
      </c>
      <c r="K181" s="34">
        <v>168.0</v>
      </c>
      <c r="L181" s="34">
        <v>0</v>
      </c>
      <c r="M181" s="36">
        <v>154500.0</v>
      </c>
      <c r="N181" s="36">
        <v>15000.0</v>
      </c>
      <c r="O181" s="36">
        <v>3244500.0</v>
      </c>
      <c r="P181" s="36">
        <v>0</v>
      </c>
      <c r="Q181" s="36">
        <v>0</v>
      </c>
      <c r="R181" s="36">
        <v>3244500.0</v>
      </c>
      <c r="S181" s="35">
        <v>0</v>
      </c>
      <c r="T181" s="35">
        <v>0</v>
      </c>
      <c r="U181" s="35">
        <v>0</v>
      </c>
      <c r="V181" s="35">
        <v>0</v>
      </c>
      <c r="W181" s="37" t="str">
        <f>IF(S181="",0,S181*1.5)</f>
        <v>0</v>
      </c>
      <c r="X181" s="37" t="str">
        <f>IF(T181="",0,T181*2)</f>
        <v>0</v>
      </c>
      <c r="Y181" s="37" t="str">
        <f>IF(U181="",0,U181*3)</f>
        <v>0</v>
      </c>
      <c r="Z181" s="37" t="str">
        <f>IF(V181="",0,V181*4)</f>
        <v>0</v>
      </c>
      <c r="AA181" s="37" t="str">
        <f>SUM(W181:Z181)</f>
        <v>0</v>
      </c>
      <c r="AB181" s="36" t="str">
        <f>IF(N181="",0,N181*AA181)</f>
        <v>0</v>
      </c>
      <c r="AC181" s="37">
        <v>0</v>
      </c>
      <c r="AD181" s="37">
        <v>0</v>
      </c>
      <c r="AE181" s="37" t="str">
        <f>AB181+AD181</f>
        <v>0</v>
      </c>
      <c r="AF181" s="36">
        <v>0</v>
      </c>
      <c r="AG181" s="36">
        <v>0</v>
      </c>
      <c r="AH181" s="36">
        <v>0</v>
      </c>
      <c r="AI181" s="36">
        <v>0</v>
      </c>
      <c r="AJ181" s="36">
        <v>0</v>
      </c>
      <c r="AK181" s="36" t="str">
        <f>SUM(AH181:AJ181)</f>
        <v>0</v>
      </c>
      <c r="AL181" s="38">
        <v>0</v>
      </c>
      <c r="AM181" s="36" t="str">
        <f>AK181+AL181+AQ181+AR181+AS181+AT181+AU181</f>
        <v>0</v>
      </c>
      <c r="AN181" s="36" t="str">
        <f>AG181+AE181+AF181</f>
        <v>0</v>
      </c>
      <c r="AO181" s="36" t="str">
        <f>AN181-AM181</f>
        <v>0</v>
      </c>
      <c r="AP181" s="36" t="str">
        <f>AO181</f>
        <v>0</v>
      </c>
      <c r="AQ181" s="36">
        <v>0</v>
      </c>
      <c r="AR181" s="36">
        <v>0</v>
      </c>
      <c r="AS181" s="36">
        <v>0</v>
      </c>
      <c r="AT181" s="36">
        <v>0</v>
      </c>
      <c r="AU181" s="36">
        <v>0</v>
      </c>
      <c r="AV181" s="26" t="s">
        <v>676</v>
      </c>
      <c r="AW181" s="23" t="s">
        <v>677</v>
      </c>
      <c r="AX181" s="26" t="s">
        <v>676</v>
      </c>
      <c r="AY181" s="26"/>
    </row>
    <row r="182" spans="1:51">
      <c r="A182" s="31">
        <v>140</v>
      </c>
      <c r="B182" s="7">
        <v>42442</v>
      </c>
      <c r="C182" s="7" t="s">
        <v>675</v>
      </c>
      <c r="D182" s="7" t="s">
        <v>505</v>
      </c>
      <c r="E182" s="31" t="s">
        <v>307</v>
      </c>
      <c r="F182" s="31" t="s">
        <v>4</v>
      </c>
      <c r="G182" s="31" t="s">
        <v>122</v>
      </c>
      <c r="H182" s="31" t="s">
        <v>2</v>
      </c>
      <c r="I182" s="34">
        <v>0.0</v>
      </c>
      <c r="J182" s="35">
        <v>21.0</v>
      </c>
      <c r="K182" s="34">
        <v>168.0</v>
      </c>
      <c r="L182" s="34">
        <v>0</v>
      </c>
      <c r="M182" s="36">
        <v>144200.0</v>
      </c>
      <c r="N182" s="36">
        <v>13000.0</v>
      </c>
      <c r="O182" s="36">
        <v>3028200.0</v>
      </c>
      <c r="P182" s="36">
        <v>0</v>
      </c>
      <c r="Q182" s="36">
        <v>0</v>
      </c>
      <c r="R182" s="36">
        <v>3028200.0</v>
      </c>
      <c r="S182" s="35">
        <v>0</v>
      </c>
      <c r="T182" s="35">
        <v>0</v>
      </c>
      <c r="U182" s="35">
        <v>0</v>
      </c>
      <c r="V182" s="35">
        <v>0</v>
      </c>
      <c r="W182" s="37" t="str">
        <f>IF(S182="",0,S182*1.5)</f>
        <v>0</v>
      </c>
      <c r="X182" s="37" t="str">
        <f>IF(T182="",0,T182*2)</f>
        <v>0</v>
      </c>
      <c r="Y182" s="37" t="str">
        <f>IF(U182="",0,U182*3)</f>
        <v>0</v>
      </c>
      <c r="Z182" s="37" t="str">
        <f>IF(V182="",0,V182*4)</f>
        <v>0</v>
      </c>
      <c r="AA182" s="37" t="str">
        <f>SUM(W182:Z182)</f>
        <v>0</v>
      </c>
      <c r="AB182" s="36" t="str">
        <f>IF(N182="",0,N182*AA182)</f>
        <v>0</v>
      </c>
      <c r="AC182" s="37">
        <v>0</v>
      </c>
      <c r="AD182" s="37">
        <v>0</v>
      </c>
      <c r="AE182" s="37" t="str">
        <f>AB182+AD182</f>
        <v>0</v>
      </c>
      <c r="AF182" s="36">
        <v>0</v>
      </c>
      <c r="AG182" s="36">
        <v>0</v>
      </c>
      <c r="AH182" s="36">
        <v>0</v>
      </c>
      <c r="AI182" s="36">
        <v>0</v>
      </c>
      <c r="AJ182" s="36">
        <v>0</v>
      </c>
      <c r="AK182" s="36" t="str">
        <f>SUM(AH182:AJ182)</f>
        <v>0</v>
      </c>
      <c r="AL182" s="38">
        <v>0</v>
      </c>
      <c r="AM182" s="36" t="str">
        <f>AK182+AL182+AQ182+AR182+AS182+AT182+AU182</f>
        <v>0</v>
      </c>
      <c r="AN182" s="36" t="str">
        <f>AG182+AE182+AF182</f>
        <v>0</v>
      </c>
      <c r="AO182" s="36" t="str">
        <f>AN182-AM182</f>
        <v>0</v>
      </c>
      <c r="AP182" s="36" t="str">
        <f>AO182</f>
        <v>0</v>
      </c>
      <c r="AQ182" s="36">
        <v>0</v>
      </c>
      <c r="AR182" s="36">
        <v>0</v>
      </c>
      <c r="AS182" s="36">
        <v>0</v>
      </c>
      <c r="AT182" s="36">
        <v>0</v>
      </c>
      <c r="AU182" s="36">
        <v>0</v>
      </c>
      <c r="AV182" s="26" t="s">
        <v>673</v>
      </c>
      <c r="AW182" s="23" t="s">
        <v>674</v>
      </c>
      <c r="AX182" s="26" t="s">
        <v>673</v>
      </c>
      <c r="AY182" s="26"/>
    </row>
    <row r="183" spans="1:51">
      <c r="A183" s="31">
        <v>141</v>
      </c>
      <c r="B183" s="7">
        <v>42140</v>
      </c>
      <c r="C183" s="7" t="s">
        <v>672</v>
      </c>
      <c r="D183" s="7" t="s">
        <v>10</v>
      </c>
      <c r="E183" s="31" t="s">
        <v>307</v>
      </c>
      <c r="F183" s="31" t="s">
        <v>4</v>
      </c>
      <c r="G183" s="31" t="s">
        <v>14</v>
      </c>
      <c r="H183" s="31" t="s">
        <v>2</v>
      </c>
      <c r="I183" s="34">
        <v>0.0</v>
      </c>
      <c r="J183" s="35">
        <v>21.0</v>
      </c>
      <c r="K183" s="34">
        <v>168.0</v>
      </c>
      <c r="L183" s="34">
        <v>0</v>
      </c>
      <c r="M183" s="36">
        <v>158362.52</v>
      </c>
      <c r="N183" s="36">
        <v>16000.0</v>
      </c>
      <c r="O183" s="36">
        <v>3325613.0</v>
      </c>
      <c r="P183" s="36">
        <v>0</v>
      </c>
      <c r="Q183" s="36">
        <v>0</v>
      </c>
      <c r="R183" s="36">
        <v>3325613.0</v>
      </c>
      <c r="S183" s="35">
        <v>0</v>
      </c>
      <c r="T183" s="35">
        <v>0</v>
      </c>
      <c r="U183" s="35">
        <v>0</v>
      </c>
      <c r="V183" s="35">
        <v>0</v>
      </c>
      <c r="W183" s="37" t="str">
        <f>IF(S183="",0,S183*1.5)</f>
        <v>0</v>
      </c>
      <c r="X183" s="37" t="str">
        <f>IF(T183="",0,T183*2)</f>
        <v>0</v>
      </c>
      <c r="Y183" s="37" t="str">
        <f>IF(U183="",0,U183*3)</f>
        <v>0</v>
      </c>
      <c r="Z183" s="37" t="str">
        <f>IF(V183="",0,V183*4)</f>
        <v>0</v>
      </c>
      <c r="AA183" s="37" t="str">
        <f>SUM(W183:Z183)</f>
        <v>0</v>
      </c>
      <c r="AB183" s="36" t="str">
        <f>IF(N183="",0,N183*AA183)</f>
        <v>0</v>
      </c>
      <c r="AC183" s="37">
        <v>0</v>
      </c>
      <c r="AD183" s="37">
        <v>0</v>
      </c>
      <c r="AE183" s="37" t="str">
        <f>AB183+AD183</f>
        <v>0</v>
      </c>
      <c r="AF183" s="36">
        <v>0</v>
      </c>
      <c r="AG183" s="36">
        <v>0</v>
      </c>
      <c r="AH183" s="36">
        <v>0</v>
      </c>
      <c r="AI183" s="36">
        <v>0</v>
      </c>
      <c r="AJ183" s="36">
        <v>0</v>
      </c>
      <c r="AK183" s="36" t="str">
        <f>SUM(AH183:AJ183)</f>
        <v>0</v>
      </c>
      <c r="AL183" s="38">
        <v>0</v>
      </c>
      <c r="AM183" s="36" t="str">
        <f>AK183+AL183+AQ183+AR183+AS183+AT183+AU183</f>
        <v>0</v>
      </c>
      <c r="AN183" s="36" t="str">
        <f>AG183+AE183+AF183</f>
        <v>0</v>
      </c>
      <c r="AO183" s="36" t="str">
        <f>AN183-AM183</f>
        <v>0</v>
      </c>
      <c r="AP183" s="36" t="str">
        <f>AO183</f>
        <v>0</v>
      </c>
      <c r="AQ183" s="36">
        <v>0</v>
      </c>
      <c r="AR183" s="36">
        <v>0</v>
      </c>
      <c r="AS183" s="36">
        <v>0</v>
      </c>
      <c r="AT183" s="36">
        <v>0</v>
      </c>
      <c r="AU183" s="36">
        <v>0</v>
      </c>
      <c r="AV183" s="26" t="s">
        <v>670</v>
      </c>
      <c r="AW183" s="23" t="s">
        <v>671</v>
      </c>
      <c r="AX183" s="26" t="s">
        <v>670</v>
      </c>
      <c r="AY183" s="26"/>
    </row>
    <row r="184" spans="1:51">
      <c r="A184" s="31">
        <v>142</v>
      </c>
      <c r="B184" s="7">
        <v>41535</v>
      </c>
      <c r="C184" s="7" t="s">
        <v>669</v>
      </c>
      <c r="D184" s="7" t="s">
        <v>10</v>
      </c>
      <c r="E184" s="31" t="s">
        <v>307</v>
      </c>
      <c r="F184" s="31" t="s">
        <v>4</v>
      </c>
      <c r="G184" s="31" t="s">
        <v>26</v>
      </c>
      <c r="H184" s="31" t="s">
        <v>2</v>
      </c>
      <c r="I184" s="34">
        <v>0.0</v>
      </c>
      <c r="J184" s="35">
        <v>21.0</v>
      </c>
      <c r="K184" s="34">
        <v>168.0</v>
      </c>
      <c r="L184" s="34">
        <v>0</v>
      </c>
      <c r="M184" s="36">
        <v>172900.14</v>
      </c>
      <c r="N184" s="36">
        <v>18000.0</v>
      </c>
      <c r="O184" s="36">
        <v>3630903.0</v>
      </c>
      <c r="P184" s="36">
        <v>0</v>
      </c>
      <c r="Q184" s="36">
        <v>0</v>
      </c>
      <c r="R184" s="36">
        <v>3630903.0</v>
      </c>
      <c r="S184" s="35">
        <v>0</v>
      </c>
      <c r="T184" s="35">
        <v>0</v>
      </c>
      <c r="U184" s="35">
        <v>0</v>
      </c>
      <c r="V184" s="35">
        <v>0</v>
      </c>
      <c r="W184" s="37" t="str">
        <f>IF(S184="",0,S184*1.5)</f>
        <v>0</v>
      </c>
      <c r="X184" s="37" t="str">
        <f>IF(T184="",0,T184*2)</f>
        <v>0</v>
      </c>
      <c r="Y184" s="37" t="str">
        <f>IF(U184="",0,U184*3)</f>
        <v>0</v>
      </c>
      <c r="Z184" s="37" t="str">
        <f>IF(V184="",0,V184*4)</f>
        <v>0</v>
      </c>
      <c r="AA184" s="37" t="str">
        <f>SUM(W184:Z184)</f>
        <v>0</v>
      </c>
      <c r="AB184" s="36" t="str">
        <f>IF(N184="",0,N184*AA184)</f>
        <v>0</v>
      </c>
      <c r="AC184" s="37">
        <v>0</v>
      </c>
      <c r="AD184" s="37">
        <v>0</v>
      </c>
      <c r="AE184" s="37" t="str">
        <f>AB184+AD184</f>
        <v>0</v>
      </c>
      <c r="AF184" s="36">
        <v>0</v>
      </c>
      <c r="AG184" s="36">
        <v>0</v>
      </c>
      <c r="AH184" s="36">
        <v>0</v>
      </c>
      <c r="AI184" s="36">
        <v>0</v>
      </c>
      <c r="AJ184" s="36">
        <v>0</v>
      </c>
      <c r="AK184" s="36" t="str">
        <f>SUM(AH184:AJ184)</f>
        <v>0</v>
      </c>
      <c r="AL184" s="38">
        <v>0</v>
      </c>
      <c r="AM184" s="36" t="str">
        <f>AK184+AL184+AQ184+AR184+AS184+AT184+AU184</f>
        <v>0</v>
      </c>
      <c r="AN184" s="36" t="str">
        <f>AG184+AE184+AF184</f>
        <v>0</v>
      </c>
      <c r="AO184" s="36" t="str">
        <f>AN184-AM184</f>
        <v>0</v>
      </c>
      <c r="AP184" s="36" t="str">
        <f>AO184</f>
        <v>0</v>
      </c>
      <c r="AQ184" s="36">
        <v>0</v>
      </c>
      <c r="AR184" s="36">
        <v>0</v>
      </c>
      <c r="AS184" s="36">
        <v>0</v>
      </c>
      <c r="AT184" s="36">
        <v>0</v>
      </c>
      <c r="AU184" s="36">
        <v>0</v>
      </c>
      <c r="AV184" s="26" t="s">
        <v>667</v>
      </c>
      <c r="AW184" s="23" t="s">
        <v>668</v>
      </c>
      <c r="AX184" s="26" t="s">
        <v>667</v>
      </c>
      <c r="AY184" s="26"/>
    </row>
    <row r="185" spans="1:51">
      <c r="A185" s="31">
        <v>143</v>
      </c>
      <c r="B185" s="7">
        <v>40717</v>
      </c>
      <c r="C185" s="7" t="s">
        <v>666</v>
      </c>
      <c r="D185" s="7" t="s">
        <v>10</v>
      </c>
      <c r="E185" s="31" t="s">
        <v>307</v>
      </c>
      <c r="F185" s="31" t="s">
        <v>4</v>
      </c>
      <c r="G185" s="31" t="s">
        <v>70</v>
      </c>
      <c r="H185" s="31" t="s">
        <v>2</v>
      </c>
      <c r="I185" s="34">
        <v>0.0</v>
      </c>
      <c r="J185" s="35">
        <v>21.0</v>
      </c>
      <c r="K185" s="34">
        <v>168.0</v>
      </c>
      <c r="L185" s="34">
        <v>0</v>
      </c>
      <c r="M185" s="36">
        <v>184463.95</v>
      </c>
      <c r="N185" s="36">
        <v>19000.0</v>
      </c>
      <c r="O185" s="36">
        <v>3873743.0</v>
      </c>
      <c r="P185" s="36">
        <v>0</v>
      </c>
      <c r="Q185" s="36">
        <v>0</v>
      </c>
      <c r="R185" s="36">
        <v>3873743.0</v>
      </c>
      <c r="S185" s="35">
        <v>0</v>
      </c>
      <c r="T185" s="35">
        <v>0</v>
      </c>
      <c r="U185" s="35">
        <v>0</v>
      </c>
      <c r="V185" s="35">
        <v>0</v>
      </c>
      <c r="W185" s="37" t="str">
        <f>IF(S185="",0,S185*1.5)</f>
        <v>0</v>
      </c>
      <c r="X185" s="37" t="str">
        <f>IF(T185="",0,T185*2)</f>
        <v>0</v>
      </c>
      <c r="Y185" s="37" t="str">
        <f>IF(U185="",0,U185*3)</f>
        <v>0</v>
      </c>
      <c r="Z185" s="37" t="str">
        <f>IF(V185="",0,V185*4)</f>
        <v>0</v>
      </c>
      <c r="AA185" s="37" t="str">
        <f>SUM(W185:Z185)</f>
        <v>0</v>
      </c>
      <c r="AB185" s="36" t="str">
        <f>IF(N185="",0,N185*AA185)</f>
        <v>0</v>
      </c>
      <c r="AC185" s="37">
        <v>0</v>
      </c>
      <c r="AD185" s="37">
        <v>0</v>
      </c>
      <c r="AE185" s="37" t="str">
        <f>AB185+AD185</f>
        <v>0</v>
      </c>
      <c r="AF185" s="36">
        <v>0</v>
      </c>
      <c r="AG185" s="36">
        <v>0</v>
      </c>
      <c r="AH185" s="36">
        <v>0</v>
      </c>
      <c r="AI185" s="36">
        <v>0</v>
      </c>
      <c r="AJ185" s="36">
        <v>0</v>
      </c>
      <c r="AK185" s="36" t="str">
        <f>SUM(AH185:AJ185)</f>
        <v>0</v>
      </c>
      <c r="AL185" s="38">
        <v>0</v>
      </c>
      <c r="AM185" s="36" t="str">
        <f>AK185+AL185+AQ185+AR185+AS185+AT185+AU185</f>
        <v>0</v>
      </c>
      <c r="AN185" s="36" t="str">
        <f>AG185+AE185+AF185</f>
        <v>0</v>
      </c>
      <c r="AO185" s="36" t="str">
        <f>AN185-AM185</f>
        <v>0</v>
      </c>
      <c r="AP185" s="36" t="str">
        <f>AO185</f>
        <v>0</v>
      </c>
      <c r="AQ185" s="36">
        <v>0</v>
      </c>
      <c r="AR185" s="36">
        <v>0</v>
      </c>
      <c r="AS185" s="36">
        <v>0</v>
      </c>
      <c r="AT185" s="36">
        <v>0</v>
      </c>
      <c r="AU185" s="36">
        <v>0</v>
      </c>
      <c r="AV185" s="26" t="s">
        <v>664</v>
      </c>
      <c r="AW185" s="23" t="s">
        <v>665</v>
      </c>
      <c r="AX185" s="26" t="s">
        <v>664</v>
      </c>
      <c r="AY185" s="26"/>
    </row>
    <row r="186" spans="1:51">
      <c r="A186" s="31">
        <v>144</v>
      </c>
      <c r="B186" s="7">
        <v>41410</v>
      </c>
      <c r="C186" s="7" t="s">
        <v>663</v>
      </c>
      <c r="D186" s="7" t="s">
        <v>10</v>
      </c>
      <c r="E186" s="31" t="s">
        <v>307</v>
      </c>
      <c r="F186" s="31" t="s">
        <v>4</v>
      </c>
      <c r="G186" s="31" t="s">
        <v>122</v>
      </c>
      <c r="H186" s="31" t="s">
        <v>2</v>
      </c>
      <c r="I186" s="34">
        <v>0.0</v>
      </c>
      <c r="J186" s="35">
        <v>21.0</v>
      </c>
      <c r="K186" s="34">
        <v>168.0</v>
      </c>
      <c r="L186" s="34">
        <v>0</v>
      </c>
      <c r="M186" s="36">
        <v>168006.76</v>
      </c>
      <c r="N186" s="36">
        <v>18000.0</v>
      </c>
      <c r="O186" s="36">
        <v>3528142.0</v>
      </c>
      <c r="P186" s="36">
        <v>0</v>
      </c>
      <c r="Q186" s="36">
        <v>0</v>
      </c>
      <c r="R186" s="36">
        <v>3528142.0</v>
      </c>
      <c r="S186" s="35">
        <v>0</v>
      </c>
      <c r="T186" s="35">
        <v>0</v>
      </c>
      <c r="U186" s="35">
        <v>0</v>
      </c>
      <c r="V186" s="35">
        <v>0</v>
      </c>
      <c r="W186" s="37" t="str">
        <f>IF(S186="",0,S186*1.5)</f>
        <v>0</v>
      </c>
      <c r="X186" s="37" t="str">
        <f>IF(T186="",0,T186*2)</f>
        <v>0</v>
      </c>
      <c r="Y186" s="37" t="str">
        <f>IF(U186="",0,U186*3)</f>
        <v>0</v>
      </c>
      <c r="Z186" s="37" t="str">
        <f>IF(V186="",0,V186*4)</f>
        <v>0</v>
      </c>
      <c r="AA186" s="37" t="str">
        <f>SUM(W186:Z186)</f>
        <v>0</v>
      </c>
      <c r="AB186" s="36" t="str">
        <f>IF(N186="",0,N186*AA186)</f>
        <v>0</v>
      </c>
      <c r="AC186" s="37">
        <v>0</v>
      </c>
      <c r="AD186" s="37">
        <v>0</v>
      </c>
      <c r="AE186" s="37" t="str">
        <f>AB186+AD186</f>
        <v>0</v>
      </c>
      <c r="AF186" s="36">
        <v>0</v>
      </c>
      <c r="AG186" s="36">
        <v>0</v>
      </c>
      <c r="AH186" s="36">
        <v>0</v>
      </c>
      <c r="AI186" s="36">
        <v>0</v>
      </c>
      <c r="AJ186" s="36">
        <v>0</v>
      </c>
      <c r="AK186" s="36" t="str">
        <f>SUM(AH186:AJ186)</f>
        <v>0</v>
      </c>
      <c r="AL186" s="38">
        <v>0</v>
      </c>
      <c r="AM186" s="36" t="str">
        <f>AK186+AL186+AQ186+AR186+AS186+AT186+AU186</f>
        <v>0</v>
      </c>
      <c r="AN186" s="36" t="str">
        <f>AG186+AE186+AF186</f>
        <v>0</v>
      </c>
      <c r="AO186" s="36" t="str">
        <f>AN186-AM186</f>
        <v>0</v>
      </c>
      <c r="AP186" s="36" t="str">
        <f>AO186</f>
        <v>0</v>
      </c>
      <c r="AQ186" s="36">
        <v>0</v>
      </c>
      <c r="AR186" s="36">
        <v>0</v>
      </c>
      <c r="AS186" s="36">
        <v>0</v>
      </c>
      <c r="AT186" s="36">
        <v>0</v>
      </c>
      <c r="AU186" s="36">
        <v>0</v>
      </c>
      <c r="AV186" s="26" t="s">
        <v>661</v>
      </c>
      <c r="AW186" s="23" t="s">
        <v>662</v>
      </c>
      <c r="AX186" s="26" t="s">
        <v>661</v>
      </c>
      <c r="AY186" s="26"/>
    </row>
    <row r="187" spans="1:51">
      <c r="A187" s="31">
        <v>145</v>
      </c>
      <c r="B187" s="7">
        <v>42555</v>
      </c>
      <c r="C187" s="7" t="s">
        <v>660</v>
      </c>
      <c r="D187" s="7" t="s">
        <v>10</v>
      </c>
      <c r="E187" s="31" t="s">
        <v>307</v>
      </c>
      <c r="F187" s="31" t="s">
        <v>4</v>
      </c>
      <c r="G187" s="31" t="s">
        <v>14</v>
      </c>
      <c r="H187" s="31" t="s">
        <v>2</v>
      </c>
      <c r="I187" s="34">
        <v>0.0</v>
      </c>
      <c r="J187" s="35">
        <v>21.0</v>
      </c>
      <c r="K187" s="34">
        <v>168.0</v>
      </c>
      <c r="L187" s="34">
        <v>0</v>
      </c>
      <c r="M187" s="36">
        <v>154500.0</v>
      </c>
      <c r="N187" s="36">
        <v>15000.0</v>
      </c>
      <c r="O187" s="36">
        <v>3244500.0</v>
      </c>
      <c r="P187" s="36">
        <v>0</v>
      </c>
      <c r="Q187" s="36">
        <v>0</v>
      </c>
      <c r="R187" s="36">
        <v>3244500.0</v>
      </c>
      <c r="S187" s="35">
        <v>0</v>
      </c>
      <c r="T187" s="35">
        <v>0</v>
      </c>
      <c r="U187" s="35">
        <v>0</v>
      </c>
      <c r="V187" s="35">
        <v>0</v>
      </c>
      <c r="W187" s="37" t="str">
        <f>IF(S187="",0,S187*1.5)</f>
        <v>0</v>
      </c>
      <c r="X187" s="37" t="str">
        <f>IF(T187="",0,T187*2)</f>
        <v>0</v>
      </c>
      <c r="Y187" s="37" t="str">
        <f>IF(U187="",0,U187*3)</f>
        <v>0</v>
      </c>
      <c r="Z187" s="37" t="str">
        <f>IF(V187="",0,V187*4)</f>
        <v>0</v>
      </c>
      <c r="AA187" s="37" t="str">
        <f>SUM(W187:Z187)</f>
        <v>0</v>
      </c>
      <c r="AB187" s="36" t="str">
        <f>IF(N187="",0,N187*AA187)</f>
        <v>0</v>
      </c>
      <c r="AC187" s="37">
        <v>0</v>
      </c>
      <c r="AD187" s="37">
        <v>0</v>
      </c>
      <c r="AE187" s="37" t="str">
        <f>AB187+AD187</f>
        <v>0</v>
      </c>
      <c r="AF187" s="36">
        <v>0</v>
      </c>
      <c r="AG187" s="36">
        <v>0</v>
      </c>
      <c r="AH187" s="36">
        <v>0</v>
      </c>
      <c r="AI187" s="36">
        <v>0</v>
      </c>
      <c r="AJ187" s="36">
        <v>0</v>
      </c>
      <c r="AK187" s="36" t="str">
        <f>SUM(AH187:AJ187)</f>
        <v>0</v>
      </c>
      <c r="AL187" s="38">
        <v>0</v>
      </c>
      <c r="AM187" s="36" t="str">
        <f>AK187+AL187+AQ187+AR187+AS187+AT187+AU187</f>
        <v>0</v>
      </c>
      <c r="AN187" s="36" t="str">
        <f>AG187+AE187+AF187</f>
        <v>0</v>
      </c>
      <c r="AO187" s="36" t="str">
        <f>AN187-AM187</f>
        <v>0</v>
      </c>
      <c r="AP187" s="36" t="str">
        <f>AO187</f>
        <v>0</v>
      </c>
      <c r="AQ187" s="36">
        <v>0</v>
      </c>
      <c r="AR187" s="36">
        <v>0</v>
      </c>
      <c r="AS187" s="36">
        <v>0</v>
      </c>
      <c r="AT187" s="36">
        <v>0</v>
      </c>
      <c r="AU187" s="36">
        <v>0</v>
      </c>
      <c r="AV187" s="26" t="s">
        <v>658</v>
      </c>
      <c r="AW187" s="23" t="s">
        <v>659</v>
      </c>
      <c r="AX187" s="26" t="s">
        <v>658</v>
      </c>
      <c r="AY187" s="26"/>
    </row>
    <row r="188" spans="1:51">
      <c r="A188" s="31">
        <v>146</v>
      </c>
      <c r="B188" s="7">
        <v>42143</v>
      </c>
      <c r="C188" s="7" t="s">
        <v>657</v>
      </c>
      <c r="D188" s="7" t="s">
        <v>10</v>
      </c>
      <c r="E188" s="31" t="s">
        <v>307</v>
      </c>
      <c r="F188" s="31" t="s">
        <v>4</v>
      </c>
      <c r="G188" s="31" t="s">
        <v>3</v>
      </c>
      <c r="H188" s="31" t="s">
        <v>2</v>
      </c>
      <c r="I188" s="34">
        <v>0.0</v>
      </c>
      <c r="J188" s="35">
        <v>21.0</v>
      </c>
      <c r="K188" s="34">
        <v>168.0</v>
      </c>
      <c r="L188" s="34">
        <v>0</v>
      </c>
      <c r="M188" s="36">
        <v>158362.52</v>
      </c>
      <c r="N188" s="36">
        <v>16000.0</v>
      </c>
      <c r="O188" s="36">
        <v>3325613.0</v>
      </c>
      <c r="P188" s="36">
        <v>0</v>
      </c>
      <c r="Q188" s="36">
        <v>0</v>
      </c>
      <c r="R188" s="36">
        <v>3325613.0</v>
      </c>
      <c r="S188" s="35">
        <v>0</v>
      </c>
      <c r="T188" s="35">
        <v>0</v>
      </c>
      <c r="U188" s="35">
        <v>0</v>
      </c>
      <c r="V188" s="35">
        <v>0</v>
      </c>
      <c r="W188" s="37" t="str">
        <f>IF(S188="",0,S188*1.5)</f>
        <v>0</v>
      </c>
      <c r="X188" s="37" t="str">
        <f>IF(T188="",0,T188*2)</f>
        <v>0</v>
      </c>
      <c r="Y188" s="37" t="str">
        <f>IF(U188="",0,U188*3)</f>
        <v>0</v>
      </c>
      <c r="Z188" s="37" t="str">
        <f>IF(V188="",0,V188*4)</f>
        <v>0</v>
      </c>
      <c r="AA188" s="37" t="str">
        <f>SUM(W188:Z188)</f>
        <v>0</v>
      </c>
      <c r="AB188" s="36" t="str">
        <f>IF(N188="",0,N188*AA188)</f>
        <v>0</v>
      </c>
      <c r="AC188" s="37">
        <v>0</v>
      </c>
      <c r="AD188" s="37">
        <v>0</v>
      </c>
      <c r="AE188" s="37" t="str">
        <f>AB188+AD188</f>
        <v>0</v>
      </c>
      <c r="AF188" s="36">
        <v>0</v>
      </c>
      <c r="AG188" s="36">
        <v>0</v>
      </c>
      <c r="AH188" s="36">
        <v>0</v>
      </c>
      <c r="AI188" s="36">
        <v>0</v>
      </c>
      <c r="AJ188" s="36">
        <v>0</v>
      </c>
      <c r="AK188" s="36" t="str">
        <f>SUM(AH188:AJ188)</f>
        <v>0</v>
      </c>
      <c r="AL188" s="38">
        <v>0</v>
      </c>
      <c r="AM188" s="36" t="str">
        <f>AK188+AL188+AQ188+AR188+AS188+AT188+AU188</f>
        <v>0</v>
      </c>
      <c r="AN188" s="36" t="str">
        <f>AG188+AE188+AF188</f>
        <v>0</v>
      </c>
      <c r="AO188" s="36" t="str">
        <f>AN188-AM188</f>
        <v>0</v>
      </c>
      <c r="AP188" s="36" t="str">
        <f>AO188</f>
        <v>0</v>
      </c>
      <c r="AQ188" s="36">
        <v>0</v>
      </c>
      <c r="AR188" s="36">
        <v>0</v>
      </c>
      <c r="AS188" s="36">
        <v>0</v>
      </c>
      <c r="AT188" s="36">
        <v>0</v>
      </c>
      <c r="AU188" s="36">
        <v>0</v>
      </c>
      <c r="AV188" s="26" t="s">
        <v>655</v>
      </c>
      <c r="AW188" s="23" t="s">
        <v>656</v>
      </c>
      <c r="AX188" s="26" t="s">
        <v>655</v>
      </c>
      <c r="AY188" s="26"/>
    </row>
    <row r="189" spans="1:51">
      <c r="A189" s="31">
        <v>147</v>
      </c>
      <c r="B189" s="7">
        <v>41387</v>
      </c>
      <c r="C189" s="7" t="s">
        <v>654</v>
      </c>
      <c r="D189" s="7" t="s">
        <v>22</v>
      </c>
      <c r="E189" s="31" t="s">
        <v>307</v>
      </c>
      <c r="F189" s="31" t="s">
        <v>4</v>
      </c>
      <c r="G189" s="31" t="s">
        <v>26</v>
      </c>
      <c r="H189" s="31" t="s">
        <v>2</v>
      </c>
      <c r="I189" s="34">
        <v>0.0</v>
      </c>
      <c r="J189" s="35">
        <v>21.0</v>
      </c>
      <c r="K189" s="34">
        <v>168.0</v>
      </c>
      <c r="L189" s="34">
        <v>0</v>
      </c>
      <c r="M189" s="36">
        <v>211150.0</v>
      </c>
      <c r="N189" s="36">
        <v>20000.0</v>
      </c>
      <c r="O189" s="36">
        <v>4434150.0</v>
      </c>
      <c r="P189" s="36">
        <v>300000.0</v>
      </c>
      <c r="Q189" s="36">
        <v>0</v>
      </c>
      <c r="R189" s="36">
        <v>4734150.0</v>
      </c>
      <c r="S189" s="35">
        <v>0</v>
      </c>
      <c r="T189" s="35">
        <v>0</v>
      </c>
      <c r="U189" s="35">
        <v>0</v>
      </c>
      <c r="V189" s="35">
        <v>0</v>
      </c>
      <c r="W189" s="37" t="str">
        <f>IF(S189="",0,S189*1.5)</f>
        <v>0</v>
      </c>
      <c r="X189" s="37" t="str">
        <f>IF(T189="",0,T189*2)</f>
        <v>0</v>
      </c>
      <c r="Y189" s="37" t="str">
        <f>IF(U189="",0,U189*3)</f>
        <v>0</v>
      </c>
      <c r="Z189" s="37" t="str">
        <f>IF(V189="",0,V189*4)</f>
        <v>0</v>
      </c>
      <c r="AA189" s="37" t="str">
        <f>SUM(W189:Z189)</f>
        <v>0</v>
      </c>
      <c r="AB189" s="36" t="str">
        <f>IF(N189="",0,N189*AA189)</f>
        <v>0</v>
      </c>
      <c r="AC189" s="37">
        <v>0</v>
      </c>
      <c r="AD189" s="37">
        <v>0</v>
      </c>
      <c r="AE189" s="37" t="str">
        <f>AB189+AD189</f>
        <v>0</v>
      </c>
      <c r="AF189" s="36">
        <v>500000.0</v>
      </c>
      <c r="AG189" s="36">
        <v>800000.0</v>
      </c>
      <c r="AH189" s="36">
        <v>0</v>
      </c>
      <c r="AI189" s="36">
        <v>0</v>
      </c>
      <c r="AJ189" s="36">
        <v>0</v>
      </c>
      <c r="AK189" s="36" t="str">
        <f>SUM(AH189:AJ189)</f>
        <v>0</v>
      </c>
      <c r="AL189" s="38">
        <v>0</v>
      </c>
      <c r="AM189" s="36" t="str">
        <f>AK189+AL189+AQ189+AR189+AS189+AT189+AU189</f>
        <v>0</v>
      </c>
      <c r="AN189" s="36" t="str">
        <f>AG189+AE189+AF189</f>
        <v>0</v>
      </c>
      <c r="AO189" s="36" t="str">
        <f>AN189-AM189</f>
        <v>0</v>
      </c>
      <c r="AP189" s="36" t="str">
        <f>AO189</f>
        <v>0</v>
      </c>
      <c r="AQ189" s="36">
        <v>0</v>
      </c>
      <c r="AR189" s="36">
        <v>0</v>
      </c>
      <c r="AS189" s="36">
        <v>0</v>
      </c>
      <c r="AT189" s="36">
        <v>0</v>
      </c>
      <c r="AU189" s="36">
        <v>0</v>
      </c>
      <c r="AV189" s="26" t="s">
        <v>652</v>
      </c>
      <c r="AW189" s="23" t="s">
        <v>653</v>
      </c>
      <c r="AX189" s="26" t="s">
        <v>652</v>
      </c>
      <c r="AY189" s="26"/>
    </row>
    <row r="190" spans="1:51">
      <c r="A190" s="31">
        <v>148</v>
      </c>
      <c r="B190" s="7">
        <v>41346</v>
      </c>
      <c r="C190" s="7" t="s">
        <v>651</v>
      </c>
      <c r="D190" s="7" t="s">
        <v>10</v>
      </c>
      <c r="E190" s="31" t="s">
        <v>307</v>
      </c>
      <c r="F190" s="31" t="s">
        <v>4</v>
      </c>
      <c r="G190" s="31" t="s">
        <v>14</v>
      </c>
      <c r="H190" s="31" t="s">
        <v>2</v>
      </c>
      <c r="I190" s="34">
        <v>0.0</v>
      </c>
      <c r="J190" s="35">
        <v>21.0</v>
      </c>
      <c r="K190" s="34">
        <v>168.0</v>
      </c>
      <c r="L190" s="34">
        <v>0</v>
      </c>
      <c r="M190" s="36">
        <v>168497.71</v>
      </c>
      <c r="N190" s="36">
        <v>17000.0</v>
      </c>
      <c r="O190" s="36">
        <v>3538452.0</v>
      </c>
      <c r="P190" s="36">
        <v>0</v>
      </c>
      <c r="Q190" s="36">
        <v>0</v>
      </c>
      <c r="R190" s="36">
        <v>3538452.0</v>
      </c>
      <c r="S190" s="35">
        <v>0</v>
      </c>
      <c r="T190" s="35">
        <v>0</v>
      </c>
      <c r="U190" s="35">
        <v>0</v>
      </c>
      <c r="V190" s="35">
        <v>0</v>
      </c>
      <c r="W190" s="37" t="str">
        <f>IF(S190="",0,S190*1.5)</f>
        <v>0</v>
      </c>
      <c r="X190" s="37" t="str">
        <f>IF(T190="",0,T190*2)</f>
        <v>0</v>
      </c>
      <c r="Y190" s="37" t="str">
        <f>IF(U190="",0,U190*3)</f>
        <v>0</v>
      </c>
      <c r="Z190" s="37" t="str">
        <f>IF(V190="",0,V190*4)</f>
        <v>0</v>
      </c>
      <c r="AA190" s="37" t="str">
        <f>SUM(W190:Z190)</f>
        <v>0</v>
      </c>
      <c r="AB190" s="36" t="str">
        <f>IF(N190="",0,N190*AA190)</f>
        <v>0</v>
      </c>
      <c r="AC190" s="37">
        <v>0</v>
      </c>
      <c r="AD190" s="37">
        <v>0</v>
      </c>
      <c r="AE190" s="37" t="str">
        <f>AB190+AD190</f>
        <v>0</v>
      </c>
      <c r="AF190" s="36">
        <v>0</v>
      </c>
      <c r="AG190" s="36">
        <v>0</v>
      </c>
      <c r="AH190" s="36">
        <v>0</v>
      </c>
      <c r="AI190" s="36">
        <v>0</v>
      </c>
      <c r="AJ190" s="36">
        <v>0</v>
      </c>
      <c r="AK190" s="36" t="str">
        <f>SUM(AH190:AJ190)</f>
        <v>0</v>
      </c>
      <c r="AL190" s="38">
        <v>0</v>
      </c>
      <c r="AM190" s="36" t="str">
        <f>AK190+AL190+AQ190+AR190+AS190+AT190+AU190</f>
        <v>0</v>
      </c>
      <c r="AN190" s="36" t="str">
        <f>AG190+AE190+AF190</f>
        <v>0</v>
      </c>
      <c r="AO190" s="36" t="str">
        <f>AN190-AM190</f>
        <v>0</v>
      </c>
      <c r="AP190" s="36" t="str">
        <f>AO190</f>
        <v>0</v>
      </c>
      <c r="AQ190" s="36">
        <v>0</v>
      </c>
      <c r="AR190" s="36">
        <v>0</v>
      </c>
      <c r="AS190" s="36">
        <v>0</v>
      </c>
      <c r="AT190" s="36">
        <v>0</v>
      </c>
      <c r="AU190" s="36">
        <v>0</v>
      </c>
      <c r="AV190" s="26" t="s">
        <v>650</v>
      </c>
      <c r="AW190" s="23" t="s">
        <v>557</v>
      </c>
      <c r="AX190" s="26" t="s">
        <v>650</v>
      </c>
      <c r="AY190" s="26"/>
    </row>
    <row r="191" spans="1:51">
      <c r="A191" s="31">
        <v>149</v>
      </c>
      <c r="B191" s="7">
        <v>42458</v>
      </c>
      <c r="C191" s="7" t="s">
        <v>649</v>
      </c>
      <c r="D191" s="7" t="s">
        <v>308</v>
      </c>
      <c r="E191" s="31" t="s">
        <v>307</v>
      </c>
      <c r="F191" s="31" t="s">
        <v>4</v>
      </c>
      <c r="G191" s="31" t="s">
        <v>122</v>
      </c>
      <c r="H191" s="31" t="s">
        <v>2</v>
      </c>
      <c r="I191" s="34">
        <v>0.0</v>
      </c>
      <c r="J191" s="35">
        <v>21.0</v>
      </c>
      <c r="K191" s="34">
        <v>168.0</v>
      </c>
      <c r="L191" s="34">
        <v>0</v>
      </c>
      <c r="M191" s="36">
        <v>144200.0</v>
      </c>
      <c r="N191" s="36">
        <v>13000.0</v>
      </c>
      <c r="O191" s="36">
        <v>3028200.0</v>
      </c>
      <c r="P191" s="36">
        <v>0</v>
      </c>
      <c r="Q191" s="36">
        <v>0</v>
      </c>
      <c r="R191" s="36">
        <v>3028200.0</v>
      </c>
      <c r="S191" s="35">
        <v>0</v>
      </c>
      <c r="T191" s="35">
        <v>0</v>
      </c>
      <c r="U191" s="35">
        <v>0</v>
      </c>
      <c r="V191" s="35">
        <v>0</v>
      </c>
      <c r="W191" s="37" t="str">
        <f>IF(S191="",0,S191*1.5)</f>
        <v>0</v>
      </c>
      <c r="X191" s="37" t="str">
        <f>IF(T191="",0,T191*2)</f>
        <v>0</v>
      </c>
      <c r="Y191" s="37" t="str">
        <f>IF(U191="",0,U191*3)</f>
        <v>0</v>
      </c>
      <c r="Z191" s="37" t="str">
        <f>IF(V191="",0,V191*4)</f>
        <v>0</v>
      </c>
      <c r="AA191" s="37" t="str">
        <f>SUM(W191:Z191)</f>
        <v>0</v>
      </c>
      <c r="AB191" s="36" t="str">
        <f>IF(N191="",0,N191*AA191)</f>
        <v>0</v>
      </c>
      <c r="AC191" s="37">
        <v>0</v>
      </c>
      <c r="AD191" s="37">
        <v>0</v>
      </c>
      <c r="AE191" s="37" t="str">
        <f>AB191+AD191</f>
        <v>0</v>
      </c>
      <c r="AF191" s="36">
        <v>0</v>
      </c>
      <c r="AG191" s="36">
        <v>0</v>
      </c>
      <c r="AH191" s="36">
        <v>0</v>
      </c>
      <c r="AI191" s="36">
        <v>0</v>
      </c>
      <c r="AJ191" s="36">
        <v>0</v>
      </c>
      <c r="AK191" s="36" t="str">
        <f>SUM(AH191:AJ191)</f>
        <v>0</v>
      </c>
      <c r="AL191" s="38">
        <v>0</v>
      </c>
      <c r="AM191" s="36" t="str">
        <f>AK191+AL191+AQ191+AR191+AS191+AT191+AU191</f>
        <v>0</v>
      </c>
      <c r="AN191" s="36" t="str">
        <f>AG191+AE191+AF191</f>
        <v>0</v>
      </c>
      <c r="AO191" s="36" t="str">
        <f>AN191-AM191</f>
        <v>0</v>
      </c>
      <c r="AP191" s="36" t="str">
        <f>AO191</f>
        <v>0</v>
      </c>
      <c r="AQ191" s="36">
        <v>0</v>
      </c>
      <c r="AR191" s="36">
        <v>0</v>
      </c>
      <c r="AS191" s="36">
        <v>0</v>
      </c>
      <c r="AT191" s="36">
        <v>0</v>
      </c>
      <c r="AU191" s="36">
        <v>0</v>
      </c>
      <c r="AV191" s="26" t="s">
        <v>647</v>
      </c>
      <c r="AW191" s="23" t="s">
        <v>648</v>
      </c>
      <c r="AX191" s="26" t="s">
        <v>647</v>
      </c>
      <c r="AY191" s="26"/>
    </row>
    <row r="192" spans="1:51">
      <c r="A192" s="31">
        <v>150</v>
      </c>
      <c r="B192" s="7">
        <v>42163</v>
      </c>
      <c r="C192" s="7" t="s">
        <v>646</v>
      </c>
      <c r="D192" s="7" t="s">
        <v>10</v>
      </c>
      <c r="E192" s="31" t="s">
        <v>307</v>
      </c>
      <c r="F192" s="31" t="s">
        <v>4</v>
      </c>
      <c r="G192" s="31" t="s">
        <v>14</v>
      </c>
      <c r="H192" s="31" t="s">
        <v>2</v>
      </c>
      <c r="I192" s="34">
        <v>0.0</v>
      </c>
      <c r="J192" s="35">
        <v>21.0</v>
      </c>
      <c r="K192" s="34">
        <v>168.0</v>
      </c>
      <c r="L192" s="34">
        <v>0</v>
      </c>
      <c r="M192" s="36">
        <v>158362.52</v>
      </c>
      <c r="N192" s="36">
        <v>16000.0</v>
      </c>
      <c r="O192" s="36">
        <v>3325613.0</v>
      </c>
      <c r="P192" s="36">
        <v>0</v>
      </c>
      <c r="Q192" s="36">
        <v>0</v>
      </c>
      <c r="R192" s="36">
        <v>3325613.0</v>
      </c>
      <c r="S192" s="35">
        <v>0</v>
      </c>
      <c r="T192" s="35">
        <v>0</v>
      </c>
      <c r="U192" s="35">
        <v>0</v>
      </c>
      <c r="V192" s="35">
        <v>0</v>
      </c>
      <c r="W192" s="37" t="str">
        <f>IF(S192="",0,S192*1.5)</f>
        <v>0</v>
      </c>
      <c r="X192" s="37" t="str">
        <f>IF(T192="",0,T192*2)</f>
        <v>0</v>
      </c>
      <c r="Y192" s="37" t="str">
        <f>IF(U192="",0,U192*3)</f>
        <v>0</v>
      </c>
      <c r="Z192" s="37" t="str">
        <f>IF(V192="",0,V192*4)</f>
        <v>0</v>
      </c>
      <c r="AA192" s="37" t="str">
        <f>SUM(W192:Z192)</f>
        <v>0</v>
      </c>
      <c r="AB192" s="36" t="str">
        <f>IF(N192="",0,N192*AA192)</f>
        <v>0</v>
      </c>
      <c r="AC192" s="37">
        <v>0</v>
      </c>
      <c r="AD192" s="37">
        <v>0</v>
      </c>
      <c r="AE192" s="37" t="str">
        <f>AB192+AD192</f>
        <v>0</v>
      </c>
      <c r="AF192" s="36">
        <v>0</v>
      </c>
      <c r="AG192" s="36">
        <v>0</v>
      </c>
      <c r="AH192" s="36">
        <v>0</v>
      </c>
      <c r="AI192" s="36">
        <v>0</v>
      </c>
      <c r="AJ192" s="36">
        <v>0</v>
      </c>
      <c r="AK192" s="36" t="str">
        <f>SUM(AH192:AJ192)</f>
        <v>0</v>
      </c>
      <c r="AL192" s="38">
        <v>0</v>
      </c>
      <c r="AM192" s="36" t="str">
        <f>AK192+AL192+AQ192+AR192+AS192+AT192+AU192</f>
        <v>0</v>
      </c>
      <c r="AN192" s="36" t="str">
        <f>AG192+AE192+AF192</f>
        <v>0</v>
      </c>
      <c r="AO192" s="36" t="str">
        <f>AN192-AM192</f>
        <v>0</v>
      </c>
      <c r="AP192" s="36" t="str">
        <f>AO192</f>
        <v>0</v>
      </c>
      <c r="AQ192" s="36">
        <v>0</v>
      </c>
      <c r="AR192" s="36">
        <v>0</v>
      </c>
      <c r="AS192" s="36">
        <v>0</v>
      </c>
      <c r="AT192" s="36">
        <v>0</v>
      </c>
      <c r="AU192" s="36">
        <v>0</v>
      </c>
      <c r="AV192" s="26" t="s">
        <v>644</v>
      </c>
      <c r="AW192" s="23" t="s">
        <v>645</v>
      </c>
      <c r="AX192" s="26" t="s">
        <v>644</v>
      </c>
      <c r="AY192" s="26"/>
    </row>
    <row r="193" spans="1:51">
      <c r="A193" s="31">
        <v>151</v>
      </c>
      <c r="B193" s="7">
        <v>41293</v>
      </c>
      <c r="C193" s="7" t="s">
        <v>643</v>
      </c>
      <c r="D193" s="7" t="s">
        <v>432</v>
      </c>
      <c r="E193" s="31" t="s">
        <v>307</v>
      </c>
      <c r="F193" s="31" t="s">
        <v>4</v>
      </c>
      <c r="G193" s="31" t="s">
        <v>3</v>
      </c>
      <c r="H193" s="31" t="s">
        <v>2</v>
      </c>
      <c r="I193" s="34">
        <v>0.0</v>
      </c>
      <c r="J193" s="35">
        <v>21.0</v>
      </c>
      <c r="K193" s="34">
        <v>168.0</v>
      </c>
      <c r="L193" s="34">
        <v>0</v>
      </c>
      <c r="M193" s="36">
        <v>201095.24</v>
      </c>
      <c r="N193" s="36">
        <v>20000.0</v>
      </c>
      <c r="O193" s="36">
        <v>4223000.0</v>
      </c>
      <c r="P193" s="36">
        <v>300000.0</v>
      </c>
      <c r="Q193" s="36">
        <v>0</v>
      </c>
      <c r="R193" s="36">
        <v>4523000.0</v>
      </c>
      <c r="S193" s="35">
        <v>0</v>
      </c>
      <c r="T193" s="35">
        <v>0</v>
      </c>
      <c r="U193" s="35">
        <v>0</v>
      </c>
      <c r="V193" s="35">
        <v>0</v>
      </c>
      <c r="W193" s="37" t="str">
        <f>IF(S193="",0,S193*1.5)</f>
        <v>0</v>
      </c>
      <c r="X193" s="37" t="str">
        <f>IF(T193="",0,T193*2)</f>
        <v>0</v>
      </c>
      <c r="Y193" s="37" t="str">
        <f>IF(U193="",0,U193*3)</f>
        <v>0</v>
      </c>
      <c r="Z193" s="37" t="str">
        <f>IF(V193="",0,V193*4)</f>
        <v>0</v>
      </c>
      <c r="AA193" s="37" t="str">
        <f>SUM(W193:Z193)</f>
        <v>0</v>
      </c>
      <c r="AB193" s="36" t="str">
        <f>IF(N193="",0,N193*AA193)</f>
        <v>0</v>
      </c>
      <c r="AC193" s="37">
        <v>0</v>
      </c>
      <c r="AD193" s="37">
        <v>0</v>
      </c>
      <c r="AE193" s="37" t="str">
        <f>AB193+AD193</f>
        <v>0</v>
      </c>
      <c r="AF193" s="36">
        <v>0</v>
      </c>
      <c r="AG193" s="36">
        <v>300000.0</v>
      </c>
      <c r="AH193" s="36">
        <v>0</v>
      </c>
      <c r="AI193" s="36">
        <v>0</v>
      </c>
      <c r="AJ193" s="36">
        <v>0</v>
      </c>
      <c r="AK193" s="36" t="str">
        <f>SUM(AH193:AJ193)</f>
        <v>0</v>
      </c>
      <c r="AL193" s="38">
        <v>0</v>
      </c>
      <c r="AM193" s="36" t="str">
        <f>AK193+AL193+AQ193+AR193+AS193+AT193+AU193</f>
        <v>0</v>
      </c>
      <c r="AN193" s="36" t="str">
        <f>AG193+AE193+AF193</f>
        <v>0</v>
      </c>
      <c r="AO193" s="36" t="str">
        <f>AN193-AM193</f>
        <v>0</v>
      </c>
      <c r="AP193" s="36" t="str">
        <f>AO193</f>
        <v>0</v>
      </c>
      <c r="AQ193" s="36">
        <v>0</v>
      </c>
      <c r="AR193" s="36">
        <v>0</v>
      </c>
      <c r="AS193" s="36">
        <v>0</v>
      </c>
      <c r="AT193" s="36">
        <v>0</v>
      </c>
      <c r="AU193" s="36">
        <v>0</v>
      </c>
      <c r="AV193" s="26" t="s">
        <v>641</v>
      </c>
      <c r="AW193" s="23" t="s">
        <v>642</v>
      </c>
      <c r="AX193" s="26" t="s">
        <v>641</v>
      </c>
      <c r="AY193" s="26"/>
    </row>
    <row r="194" spans="1:51">
      <c r="A194" s="31">
        <v>152</v>
      </c>
      <c r="B194" s="7">
        <v>40736</v>
      </c>
      <c r="C194" s="7" t="s">
        <v>640</v>
      </c>
      <c r="D194" s="7" t="s">
        <v>22</v>
      </c>
      <c r="E194" s="31" t="s">
        <v>307</v>
      </c>
      <c r="F194" s="31" t="s">
        <v>4</v>
      </c>
      <c r="G194" s="31" t="s">
        <v>70</v>
      </c>
      <c r="H194" s="31" t="s">
        <v>2</v>
      </c>
      <c r="I194" s="34">
        <v>0.0</v>
      </c>
      <c r="J194" s="35">
        <v>21.0</v>
      </c>
      <c r="K194" s="34">
        <v>168.0</v>
      </c>
      <c r="L194" s="34">
        <v>0</v>
      </c>
      <c r="M194" s="36">
        <v>206610.29</v>
      </c>
      <c r="N194" s="36">
        <v>20000.0</v>
      </c>
      <c r="O194" s="36">
        <v>4338816.0</v>
      </c>
      <c r="P194" s="36">
        <v>300000.0</v>
      </c>
      <c r="Q194" s="36">
        <v>0</v>
      </c>
      <c r="R194" s="36">
        <v>4638816.0</v>
      </c>
      <c r="S194" s="35">
        <v>0</v>
      </c>
      <c r="T194" s="35">
        <v>0</v>
      </c>
      <c r="U194" s="35">
        <v>0</v>
      </c>
      <c r="V194" s="35">
        <v>0</v>
      </c>
      <c r="W194" s="37" t="str">
        <f>IF(S194="",0,S194*1.5)</f>
        <v>0</v>
      </c>
      <c r="X194" s="37" t="str">
        <f>IF(T194="",0,T194*2)</f>
        <v>0</v>
      </c>
      <c r="Y194" s="37" t="str">
        <f>IF(U194="",0,U194*3)</f>
        <v>0</v>
      </c>
      <c r="Z194" s="37" t="str">
        <f>IF(V194="",0,V194*4)</f>
        <v>0</v>
      </c>
      <c r="AA194" s="37" t="str">
        <f>SUM(W194:Z194)</f>
        <v>0</v>
      </c>
      <c r="AB194" s="36" t="str">
        <f>IF(N194="",0,N194*AA194)</f>
        <v>0</v>
      </c>
      <c r="AC194" s="37">
        <v>0</v>
      </c>
      <c r="AD194" s="37">
        <v>0</v>
      </c>
      <c r="AE194" s="37" t="str">
        <f>AB194+AD194</f>
        <v>0</v>
      </c>
      <c r="AF194" s="36">
        <v>0</v>
      </c>
      <c r="AG194" s="36">
        <v>300000.0</v>
      </c>
      <c r="AH194" s="36">
        <v>0</v>
      </c>
      <c r="AI194" s="36">
        <v>0</v>
      </c>
      <c r="AJ194" s="36">
        <v>0</v>
      </c>
      <c r="AK194" s="36" t="str">
        <f>SUM(AH194:AJ194)</f>
        <v>0</v>
      </c>
      <c r="AL194" s="38">
        <v>0</v>
      </c>
      <c r="AM194" s="36" t="str">
        <f>AK194+AL194+AQ194+AR194+AS194+AT194+AU194</f>
        <v>0</v>
      </c>
      <c r="AN194" s="36" t="str">
        <f>AG194+AE194+AF194</f>
        <v>0</v>
      </c>
      <c r="AO194" s="36" t="str">
        <f>AN194-AM194</f>
        <v>0</v>
      </c>
      <c r="AP194" s="36" t="str">
        <f>AO194</f>
        <v>0</v>
      </c>
      <c r="AQ194" s="36">
        <v>0</v>
      </c>
      <c r="AR194" s="36">
        <v>0</v>
      </c>
      <c r="AS194" s="36">
        <v>0</v>
      </c>
      <c r="AT194" s="36">
        <v>0</v>
      </c>
      <c r="AU194" s="36">
        <v>0</v>
      </c>
      <c r="AV194" s="26" t="s">
        <v>638</v>
      </c>
      <c r="AW194" s="23" t="s">
        <v>639</v>
      </c>
      <c r="AX194" s="26" t="s">
        <v>638</v>
      </c>
      <c r="AY194" s="26"/>
    </row>
    <row r="195" spans="1:51">
      <c r="A195" s="31">
        <v>153</v>
      </c>
      <c r="B195" s="7">
        <v>41393</v>
      </c>
      <c r="C195" s="7" t="s">
        <v>637</v>
      </c>
      <c r="D195" s="7" t="s">
        <v>22</v>
      </c>
      <c r="E195" s="31" t="s">
        <v>307</v>
      </c>
      <c r="F195" s="31" t="s">
        <v>4</v>
      </c>
      <c r="G195" s="31" t="s">
        <v>3</v>
      </c>
      <c r="H195" s="31" t="s">
        <v>2</v>
      </c>
      <c r="I195" s="34">
        <v>0.0</v>
      </c>
      <c r="J195" s="35">
        <v>21.0</v>
      </c>
      <c r="K195" s="34">
        <v>168.0</v>
      </c>
      <c r="L195" s="34">
        <v>0</v>
      </c>
      <c r="M195" s="36">
        <v>220241.1</v>
      </c>
      <c r="N195" s="36">
        <v>21000.0</v>
      </c>
      <c r="O195" s="36">
        <v>4625063.0</v>
      </c>
      <c r="P195" s="36">
        <v>300000.0</v>
      </c>
      <c r="Q195" s="36">
        <v>0</v>
      </c>
      <c r="R195" s="36">
        <v>4925063.0</v>
      </c>
      <c r="S195" s="35">
        <v>0</v>
      </c>
      <c r="T195" s="35">
        <v>0</v>
      </c>
      <c r="U195" s="35">
        <v>0</v>
      </c>
      <c r="V195" s="35">
        <v>0</v>
      </c>
      <c r="W195" s="37" t="str">
        <f>IF(S195="",0,S195*1.5)</f>
        <v>0</v>
      </c>
      <c r="X195" s="37" t="str">
        <f>IF(T195="",0,T195*2)</f>
        <v>0</v>
      </c>
      <c r="Y195" s="37" t="str">
        <f>IF(U195="",0,U195*3)</f>
        <v>0</v>
      </c>
      <c r="Z195" s="37" t="str">
        <f>IF(V195="",0,V195*4)</f>
        <v>0</v>
      </c>
      <c r="AA195" s="37" t="str">
        <f>SUM(W195:Z195)</f>
        <v>0</v>
      </c>
      <c r="AB195" s="36" t="str">
        <f>IF(N195="",0,N195*AA195)</f>
        <v>0</v>
      </c>
      <c r="AC195" s="37">
        <v>0</v>
      </c>
      <c r="AD195" s="37">
        <v>0</v>
      </c>
      <c r="AE195" s="37" t="str">
        <f>AB195+AD195</f>
        <v>0</v>
      </c>
      <c r="AF195" s="36">
        <v>0</v>
      </c>
      <c r="AG195" s="36">
        <v>300000.0</v>
      </c>
      <c r="AH195" s="36">
        <v>0</v>
      </c>
      <c r="AI195" s="36">
        <v>0</v>
      </c>
      <c r="AJ195" s="36">
        <v>0</v>
      </c>
      <c r="AK195" s="36" t="str">
        <f>SUM(AH195:AJ195)</f>
        <v>0</v>
      </c>
      <c r="AL195" s="38">
        <v>0</v>
      </c>
      <c r="AM195" s="36" t="str">
        <f>AK195+AL195+AQ195+AR195+AS195+AT195+AU195</f>
        <v>0</v>
      </c>
      <c r="AN195" s="36" t="str">
        <f>AG195+AE195+AF195</f>
        <v>0</v>
      </c>
      <c r="AO195" s="36" t="str">
        <f>AN195-AM195</f>
        <v>0</v>
      </c>
      <c r="AP195" s="36" t="str">
        <f>AO195</f>
        <v>0</v>
      </c>
      <c r="AQ195" s="36">
        <v>0</v>
      </c>
      <c r="AR195" s="36">
        <v>0</v>
      </c>
      <c r="AS195" s="36">
        <v>0</v>
      </c>
      <c r="AT195" s="36">
        <v>0</v>
      </c>
      <c r="AU195" s="36">
        <v>0</v>
      </c>
      <c r="AV195" s="26" t="s">
        <v>635</v>
      </c>
      <c r="AW195" s="23" t="s">
        <v>636</v>
      </c>
      <c r="AX195" s="26" t="s">
        <v>635</v>
      </c>
      <c r="AY195" s="26"/>
    </row>
    <row r="196" spans="1:51">
      <c r="A196" s="31">
        <v>154</v>
      </c>
      <c r="B196" s="7">
        <v>42445</v>
      </c>
      <c r="C196" s="7" t="s">
        <v>634</v>
      </c>
      <c r="D196" s="7" t="s">
        <v>10</v>
      </c>
      <c r="E196" s="31" t="s">
        <v>307</v>
      </c>
      <c r="F196" s="31" t="s">
        <v>4</v>
      </c>
      <c r="G196" s="31" t="s">
        <v>26</v>
      </c>
      <c r="H196" s="31" t="s">
        <v>2</v>
      </c>
      <c r="I196" s="34">
        <v>0.0</v>
      </c>
      <c r="J196" s="35">
        <v>21.0</v>
      </c>
      <c r="K196" s="34">
        <v>168.0</v>
      </c>
      <c r="L196" s="34">
        <v>0</v>
      </c>
      <c r="M196" s="36">
        <v>154500.0</v>
      </c>
      <c r="N196" s="36">
        <v>15000.0</v>
      </c>
      <c r="O196" s="36">
        <v>3244500.0</v>
      </c>
      <c r="P196" s="36">
        <v>0</v>
      </c>
      <c r="Q196" s="36">
        <v>0</v>
      </c>
      <c r="R196" s="36">
        <v>3244500.0</v>
      </c>
      <c r="S196" s="35">
        <v>0</v>
      </c>
      <c r="T196" s="35">
        <v>0</v>
      </c>
      <c r="U196" s="35">
        <v>0</v>
      </c>
      <c r="V196" s="35">
        <v>0</v>
      </c>
      <c r="W196" s="37" t="str">
        <f>IF(S196="",0,S196*1.5)</f>
        <v>0</v>
      </c>
      <c r="X196" s="37" t="str">
        <f>IF(T196="",0,T196*2)</f>
        <v>0</v>
      </c>
      <c r="Y196" s="37" t="str">
        <f>IF(U196="",0,U196*3)</f>
        <v>0</v>
      </c>
      <c r="Z196" s="37" t="str">
        <f>IF(V196="",0,V196*4)</f>
        <v>0</v>
      </c>
      <c r="AA196" s="37" t="str">
        <f>SUM(W196:Z196)</f>
        <v>0</v>
      </c>
      <c r="AB196" s="36" t="str">
        <f>IF(N196="",0,N196*AA196)</f>
        <v>0</v>
      </c>
      <c r="AC196" s="37">
        <v>0</v>
      </c>
      <c r="AD196" s="37">
        <v>0</v>
      </c>
      <c r="AE196" s="37" t="str">
        <f>AB196+AD196</f>
        <v>0</v>
      </c>
      <c r="AF196" s="36">
        <v>0</v>
      </c>
      <c r="AG196" s="36">
        <v>0</v>
      </c>
      <c r="AH196" s="36">
        <v>0</v>
      </c>
      <c r="AI196" s="36">
        <v>0</v>
      </c>
      <c r="AJ196" s="36">
        <v>0</v>
      </c>
      <c r="AK196" s="36" t="str">
        <f>SUM(AH196:AJ196)</f>
        <v>0</v>
      </c>
      <c r="AL196" s="38">
        <v>0</v>
      </c>
      <c r="AM196" s="36" t="str">
        <f>AK196+AL196+AQ196+AR196+AS196+AT196+AU196</f>
        <v>0</v>
      </c>
      <c r="AN196" s="36" t="str">
        <f>AG196+AE196+AF196</f>
        <v>0</v>
      </c>
      <c r="AO196" s="36" t="str">
        <f>AN196-AM196</f>
        <v>0</v>
      </c>
      <c r="AP196" s="36" t="str">
        <f>AO196</f>
        <v>0</v>
      </c>
      <c r="AQ196" s="36">
        <v>0</v>
      </c>
      <c r="AR196" s="36">
        <v>0</v>
      </c>
      <c r="AS196" s="36">
        <v>0</v>
      </c>
      <c r="AT196" s="36">
        <v>0</v>
      </c>
      <c r="AU196" s="36">
        <v>0</v>
      </c>
      <c r="AV196" s="26" t="s">
        <v>632</v>
      </c>
      <c r="AW196" s="23" t="s">
        <v>633</v>
      </c>
      <c r="AX196" s="26" t="s">
        <v>632</v>
      </c>
      <c r="AY196" s="26"/>
    </row>
    <row r="197" spans="1:51">
      <c r="A197" s="31">
        <v>155</v>
      </c>
      <c r="B197" s="7">
        <v>40121</v>
      </c>
      <c r="C197" s="7" t="s">
        <v>631</v>
      </c>
      <c r="D197" s="7" t="s">
        <v>10</v>
      </c>
      <c r="E197" s="31" t="s">
        <v>307</v>
      </c>
      <c r="F197" s="31" t="s">
        <v>4</v>
      </c>
      <c r="G197" s="31" t="s">
        <v>122</v>
      </c>
      <c r="H197" s="31" t="s">
        <v>2</v>
      </c>
      <c r="I197" s="34">
        <v>0.0</v>
      </c>
      <c r="J197" s="35">
        <v>21.0</v>
      </c>
      <c r="K197" s="34">
        <v>168.0</v>
      </c>
      <c r="L197" s="34">
        <v>0</v>
      </c>
      <c r="M197" s="36">
        <v>173977.24</v>
      </c>
      <c r="N197" s="36">
        <v>18000.0</v>
      </c>
      <c r="O197" s="36">
        <v>3653522.0</v>
      </c>
      <c r="P197" s="36">
        <v>0</v>
      </c>
      <c r="Q197" s="36">
        <v>0</v>
      </c>
      <c r="R197" s="36">
        <v>3653522.0</v>
      </c>
      <c r="S197" s="35">
        <v>0</v>
      </c>
      <c r="T197" s="35">
        <v>0</v>
      </c>
      <c r="U197" s="35">
        <v>0</v>
      </c>
      <c r="V197" s="35">
        <v>0</v>
      </c>
      <c r="W197" s="37" t="str">
        <f>IF(S197="",0,S197*1.5)</f>
        <v>0</v>
      </c>
      <c r="X197" s="37" t="str">
        <f>IF(T197="",0,T197*2)</f>
        <v>0</v>
      </c>
      <c r="Y197" s="37" t="str">
        <f>IF(U197="",0,U197*3)</f>
        <v>0</v>
      </c>
      <c r="Z197" s="37" t="str">
        <f>IF(V197="",0,V197*4)</f>
        <v>0</v>
      </c>
      <c r="AA197" s="37" t="str">
        <f>SUM(W197:Z197)</f>
        <v>0</v>
      </c>
      <c r="AB197" s="36" t="str">
        <f>IF(N197="",0,N197*AA197)</f>
        <v>0</v>
      </c>
      <c r="AC197" s="37">
        <v>0</v>
      </c>
      <c r="AD197" s="37">
        <v>0</v>
      </c>
      <c r="AE197" s="37" t="str">
        <f>AB197+AD197</f>
        <v>0</v>
      </c>
      <c r="AF197" s="36">
        <v>0</v>
      </c>
      <c r="AG197" s="36">
        <v>0</v>
      </c>
      <c r="AH197" s="36">
        <v>0</v>
      </c>
      <c r="AI197" s="36">
        <v>0</v>
      </c>
      <c r="AJ197" s="36">
        <v>0</v>
      </c>
      <c r="AK197" s="36" t="str">
        <f>SUM(AH197:AJ197)</f>
        <v>0</v>
      </c>
      <c r="AL197" s="38">
        <v>0</v>
      </c>
      <c r="AM197" s="36" t="str">
        <f>AK197+AL197+AQ197+AR197+AS197+AT197+AU197</f>
        <v>0</v>
      </c>
      <c r="AN197" s="36" t="str">
        <f>AG197+AE197+AF197</f>
        <v>0</v>
      </c>
      <c r="AO197" s="36" t="str">
        <f>AN197-AM197</f>
        <v>0</v>
      </c>
      <c r="AP197" s="36" t="str">
        <f>AO197</f>
        <v>0</v>
      </c>
      <c r="AQ197" s="36">
        <v>0</v>
      </c>
      <c r="AR197" s="36">
        <v>0</v>
      </c>
      <c r="AS197" s="36">
        <v>0</v>
      </c>
      <c r="AT197" s="36">
        <v>0</v>
      </c>
      <c r="AU197" s="36">
        <v>0</v>
      </c>
      <c r="AV197" s="26" t="s">
        <v>629</v>
      </c>
      <c r="AW197" s="23" t="s">
        <v>630</v>
      </c>
      <c r="AX197" s="26" t="s">
        <v>629</v>
      </c>
      <c r="AY197" s="26"/>
    </row>
    <row r="198" spans="1:51">
      <c r="A198" s="31">
        <v>156</v>
      </c>
      <c r="B198" s="7">
        <v>40484</v>
      </c>
      <c r="C198" s="7" t="s">
        <v>628</v>
      </c>
      <c r="D198" s="7" t="s">
        <v>10</v>
      </c>
      <c r="E198" s="31" t="s">
        <v>307</v>
      </c>
      <c r="F198" s="31" t="s">
        <v>4</v>
      </c>
      <c r="G198" s="31" t="s">
        <v>26</v>
      </c>
      <c r="H198" s="31" t="s">
        <v>2</v>
      </c>
      <c r="I198" s="34">
        <v>0.0</v>
      </c>
      <c r="J198" s="35">
        <v>21.0</v>
      </c>
      <c r="K198" s="34">
        <v>168.0</v>
      </c>
      <c r="L198" s="34">
        <v>0</v>
      </c>
      <c r="M198" s="36">
        <v>180353.0</v>
      </c>
      <c r="N198" s="36">
        <v>18000.0</v>
      </c>
      <c r="O198" s="36">
        <v>3787413.0</v>
      </c>
      <c r="P198" s="36">
        <v>0</v>
      </c>
      <c r="Q198" s="36">
        <v>0</v>
      </c>
      <c r="R198" s="36">
        <v>3787413.0</v>
      </c>
      <c r="S198" s="35">
        <v>0</v>
      </c>
      <c r="T198" s="35">
        <v>0</v>
      </c>
      <c r="U198" s="35">
        <v>0</v>
      </c>
      <c r="V198" s="35">
        <v>0</v>
      </c>
      <c r="W198" s="37" t="str">
        <f>IF(S198="",0,S198*1.5)</f>
        <v>0</v>
      </c>
      <c r="X198" s="37" t="str">
        <f>IF(T198="",0,T198*2)</f>
        <v>0</v>
      </c>
      <c r="Y198" s="37" t="str">
        <f>IF(U198="",0,U198*3)</f>
        <v>0</v>
      </c>
      <c r="Z198" s="37" t="str">
        <f>IF(V198="",0,V198*4)</f>
        <v>0</v>
      </c>
      <c r="AA198" s="37" t="str">
        <f>SUM(W198:Z198)</f>
        <v>0</v>
      </c>
      <c r="AB198" s="36" t="str">
        <f>IF(N198="",0,N198*AA198)</f>
        <v>0</v>
      </c>
      <c r="AC198" s="37">
        <v>0</v>
      </c>
      <c r="AD198" s="37">
        <v>0</v>
      </c>
      <c r="AE198" s="37" t="str">
        <f>AB198+AD198</f>
        <v>0</v>
      </c>
      <c r="AF198" s="36">
        <v>0</v>
      </c>
      <c r="AG198" s="36">
        <v>0</v>
      </c>
      <c r="AH198" s="36">
        <v>0</v>
      </c>
      <c r="AI198" s="36">
        <v>0</v>
      </c>
      <c r="AJ198" s="36">
        <v>0</v>
      </c>
      <c r="AK198" s="36" t="str">
        <f>SUM(AH198:AJ198)</f>
        <v>0</v>
      </c>
      <c r="AL198" s="38">
        <v>0</v>
      </c>
      <c r="AM198" s="36" t="str">
        <f>AK198+AL198+AQ198+AR198+AS198+AT198+AU198</f>
        <v>0</v>
      </c>
      <c r="AN198" s="36" t="str">
        <f>AG198+AE198+AF198</f>
        <v>0</v>
      </c>
      <c r="AO198" s="36" t="str">
        <f>AN198-AM198</f>
        <v>0</v>
      </c>
      <c r="AP198" s="36" t="str">
        <f>AO198</f>
        <v>0</v>
      </c>
      <c r="AQ198" s="36">
        <v>0</v>
      </c>
      <c r="AR198" s="36">
        <v>0</v>
      </c>
      <c r="AS198" s="36">
        <v>0</v>
      </c>
      <c r="AT198" s="36">
        <v>0</v>
      </c>
      <c r="AU198" s="36">
        <v>0</v>
      </c>
      <c r="AV198" s="26" t="s">
        <v>626</v>
      </c>
      <c r="AW198" s="23" t="s">
        <v>627</v>
      </c>
      <c r="AX198" s="26" t="s">
        <v>626</v>
      </c>
      <c r="AY198" s="26"/>
    </row>
    <row r="199" spans="1:51">
      <c r="A199" s="31">
        <v>157</v>
      </c>
      <c r="B199" s="7">
        <v>30085</v>
      </c>
      <c r="C199" s="7" t="s">
        <v>625</v>
      </c>
      <c r="D199" s="7" t="s">
        <v>10</v>
      </c>
      <c r="E199" s="31" t="s">
        <v>307</v>
      </c>
      <c r="F199" s="31" t="s">
        <v>4</v>
      </c>
      <c r="G199" s="31" t="s">
        <v>14</v>
      </c>
      <c r="H199" s="31" t="s">
        <v>2</v>
      </c>
      <c r="I199" s="34">
        <v>0.0</v>
      </c>
      <c r="J199" s="35">
        <v>21.0</v>
      </c>
      <c r="K199" s="34">
        <v>168.0</v>
      </c>
      <c r="L199" s="34">
        <v>0</v>
      </c>
      <c r="M199" s="36">
        <v>176521.38</v>
      </c>
      <c r="N199" s="36">
        <v>18000.0</v>
      </c>
      <c r="O199" s="36">
        <v>3706949.0</v>
      </c>
      <c r="P199" s="36">
        <v>0</v>
      </c>
      <c r="Q199" s="36">
        <v>0</v>
      </c>
      <c r="R199" s="36">
        <v>3706949.0</v>
      </c>
      <c r="S199" s="35">
        <v>0</v>
      </c>
      <c r="T199" s="35">
        <v>0</v>
      </c>
      <c r="U199" s="35">
        <v>0</v>
      </c>
      <c r="V199" s="35">
        <v>0</v>
      </c>
      <c r="W199" s="37" t="str">
        <f>IF(S199="",0,S199*1.5)</f>
        <v>0</v>
      </c>
      <c r="X199" s="37" t="str">
        <f>IF(T199="",0,T199*2)</f>
        <v>0</v>
      </c>
      <c r="Y199" s="37" t="str">
        <f>IF(U199="",0,U199*3)</f>
        <v>0</v>
      </c>
      <c r="Z199" s="37" t="str">
        <f>IF(V199="",0,V199*4)</f>
        <v>0</v>
      </c>
      <c r="AA199" s="37" t="str">
        <f>SUM(W199:Z199)</f>
        <v>0</v>
      </c>
      <c r="AB199" s="36" t="str">
        <f>IF(N199="",0,N199*AA199)</f>
        <v>0</v>
      </c>
      <c r="AC199" s="37">
        <v>0</v>
      </c>
      <c r="AD199" s="37">
        <v>0</v>
      </c>
      <c r="AE199" s="37" t="str">
        <f>AB199+AD199</f>
        <v>0</v>
      </c>
      <c r="AF199" s="36">
        <v>0</v>
      </c>
      <c r="AG199" s="36">
        <v>0</v>
      </c>
      <c r="AH199" s="36">
        <v>0</v>
      </c>
      <c r="AI199" s="36">
        <v>0</v>
      </c>
      <c r="AJ199" s="36">
        <v>0</v>
      </c>
      <c r="AK199" s="36" t="str">
        <f>SUM(AH199:AJ199)</f>
        <v>0</v>
      </c>
      <c r="AL199" s="38">
        <v>0</v>
      </c>
      <c r="AM199" s="36" t="str">
        <f>AK199+AL199+AQ199+AR199+AS199+AT199+AU199</f>
        <v>0</v>
      </c>
      <c r="AN199" s="36" t="str">
        <f>AG199+AE199+AF199</f>
        <v>0</v>
      </c>
      <c r="AO199" s="36" t="str">
        <f>AN199-AM199</f>
        <v>0</v>
      </c>
      <c r="AP199" s="36" t="str">
        <f>AO199</f>
        <v>0</v>
      </c>
      <c r="AQ199" s="36">
        <v>0</v>
      </c>
      <c r="AR199" s="36">
        <v>0</v>
      </c>
      <c r="AS199" s="36">
        <v>0</v>
      </c>
      <c r="AT199" s="36">
        <v>0</v>
      </c>
      <c r="AU199" s="36">
        <v>0</v>
      </c>
      <c r="AV199" s="26" t="s">
        <v>623</v>
      </c>
      <c r="AW199" s="23" t="s">
        <v>624</v>
      </c>
      <c r="AX199" s="26" t="s">
        <v>623</v>
      </c>
      <c r="AY199" s="26"/>
    </row>
    <row r="200" spans="1:51">
      <c r="A200" s="31">
        <v>158</v>
      </c>
      <c r="B200" s="7">
        <v>42597</v>
      </c>
      <c r="C200" s="7" t="s">
        <v>622</v>
      </c>
      <c r="D200" s="7" t="s">
        <v>10</v>
      </c>
      <c r="E200" s="31" t="s">
        <v>307</v>
      </c>
      <c r="F200" s="31" t="s">
        <v>4</v>
      </c>
      <c r="G200" s="31" t="s">
        <v>26</v>
      </c>
      <c r="H200" s="31" t="s">
        <v>2</v>
      </c>
      <c r="I200" s="34">
        <v>0.0</v>
      </c>
      <c r="J200" s="35">
        <v>21.0</v>
      </c>
      <c r="K200" s="34">
        <v>168.0</v>
      </c>
      <c r="L200" s="34">
        <v>0</v>
      </c>
      <c r="M200" s="36">
        <v>178180.67</v>
      </c>
      <c r="N200" s="36">
        <v>17000.0</v>
      </c>
      <c r="O200" s="36">
        <v>3741794.0</v>
      </c>
      <c r="P200" s="36">
        <v>0</v>
      </c>
      <c r="Q200" s="36">
        <v>0</v>
      </c>
      <c r="R200" s="36">
        <v>3741794.0</v>
      </c>
      <c r="S200" s="35">
        <v>0</v>
      </c>
      <c r="T200" s="35">
        <v>0</v>
      </c>
      <c r="U200" s="35">
        <v>0</v>
      </c>
      <c r="V200" s="35">
        <v>0</v>
      </c>
      <c r="W200" s="37" t="str">
        <f>IF(S200="",0,S200*1.5)</f>
        <v>0</v>
      </c>
      <c r="X200" s="37" t="str">
        <f>IF(T200="",0,T200*2)</f>
        <v>0</v>
      </c>
      <c r="Y200" s="37" t="str">
        <f>IF(U200="",0,U200*3)</f>
        <v>0</v>
      </c>
      <c r="Z200" s="37" t="str">
        <f>IF(V200="",0,V200*4)</f>
        <v>0</v>
      </c>
      <c r="AA200" s="37" t="str">
        <f>SUM(W200:Z200)</f>
        <v>0</v>
      </c>
      <c r="AB200" s="36" t="str">
        <f>IF(N200="",0,N200*AA200)</f>
        <v>0</v>
      </c>
      <c r="AC200" s="37">
        <v>0</v>
      </c>
      <c r="AD200" s="37">
        <v>0</v>
      </c>
      <c r="AE200" s="37" t="str">
        <f>AB200+AD200</f>
        <v>0</v>
      </c>
      <c r="AF200" s="36">
        <v>0</v>
      </c>
      <c r="AG200" s="36">
        <v>0</v>
      </c>
      <c r="AH200" s="36">
        <v>0</v>
      </c>
      <c r="AI200" s="36">
        <v>0</v>
      </c>
      <c r="AJ200" s="36">
        <v>0</v>
      </c>
      <c r="AK200" s="36" t="str">
        <f>SUM(AH200:AJ200)</f>
        <v>0</v>
      </c>
      <c r="AL200" s="38">
        <v>0</v>
      </c>
      <c r="AM200" s="36" t="str">
        <f>AK200+AL200+AQ200+AR200+AS200+AT200+AU200</f>
        <v>0</v>
      </c>
      <c r="AN200" s="36" t="str">
        <f>AG200+AE200+AF200</f>
        <v>0</v>
      </c>
      <c r="AO200" s="36" t="str">
        <f>AN200-AM200</f>
        <v>0</v>
      </c>
      <c r="AP200" s="36" t="str">
        <f>AO200</f>
        <v>0</v>
      </c>
      <c r="AQ200" s="36">
        <v>0</v>
      </c>
      <c r="AR200" s="36">
        <v>0</v>
      </c>
      <c r="AS200" s="36">
        <v>0</v>
      </c>
      <c r="AT200" s="36">
        <v>0</v>
      </c>
      <c r="AU200" s="36">
        <v>0</v>
      </c>
      <c r="AV200" s="26" t="s">
        <v>620</v>
      </c>
      <c r="AW200" s="23" t="s">
        <v>621</v>
      </c>
      <c r="AX200" s="26" t="s">
        <v>620</v>
      </c>
      <c r="AY200" s="26"/>
    </row>
    <row r="201" spans="1:51">
      <c r="A201" s="31">
        <v>159</v>
      </c>
      <c r="B201" s="7">
        <v>41391</v>
      </c>
      <c r="C201" s="7" t="s">
        <v>619</v>
      </c>
      <c r="D201" s="7" t="s">
        <v>10</v>
      </c>
      <c r="E201" s="31" t="s">
        <v>307</v>
      </c>
      <c r="F201" s="31" t="s">
        <v>4</v>
      </c>
      <c r="G201" s="31" t="s">
        <v>26</v>
      </c>
      <c r="H201" s="31" t="s">
        <v>2</v>
      </c>
      <c r="I201" s="34">
        <v>0.0</v>
      </c>
      <c r="J201" s="35">
        <v>21.0</v>
      </c>
      <c r="K201" s="34">
        <v>168.0</v>
      </c>
      <c r="L201" s="34">
        <v>0</v>
      </c>
      <c r="M201" s="36">
        <v>162955.05</v>
      </c>
      <c r="N201" s="36">
        <v>16000.0</v>
      </c>
      <c r="O201" s="36">
        <v>3422056.0</v>
      </c>
      <c r="P201" s="36">
        <v>0</v>
      </c>
      <c r="Q201" s="36">
        <v>0</v>
      </c>
      <c r="R201" s="36">
        <v>3422056.0</v>
      </c>
      <c r="S201" s="35">
        <v>0</v>
      </c>
      <c r="T201" s="35">
        <v>0</v>
      </c>
      <c r="U201" s="35">
        <v>0</v>
      </c>
      <c r="V201" s="35">
        <v>0</v>
      </c>
      <c r="W201" s="37" t="str">
        <f>IF(S201="",0,S201*1.5)</f>
        <v>0</v>
      </c>
      <c r="X201" s="37" t="str">
        <f>IF(T201="",0,T201*2)</f>
        <v>0</v>
      </c>
      <c r="Y201" s="37" t="str">
        <f>IF(U201="",0,U201*3)</f>
        <v>0</v>
      </c>
      <c r="Z201" s="37" t="str">
        <f>IF(V201="",0,V201*4)</f>
        <v>0</v>
      </c>
      <c r="AA201" s="37" t="str">
        <f>SUM(W201:Z201)</f>
        <v>0</v>
      </c>
      <c r="AB201" s="36" t="str">
        <f>IF(N201="",0,N201*AA201)</f>
        <v>0</v>
      </c>
      <c r="AC201" s="37">
        <v>0</v>
      </c>
      <c r="AD201" s="37">
        <v>0</v>
      </c>
      <c r="AE201" s="37" t="str">
        <f>AB201+AD201</f>
        <v>0</v>
      </c>
      <c r="AF201" s="36">
        <v>0</v>
      </c>
      <c r="AG201" s="36">
        <v>0</v>
      </c>
      <c r="AH201" s="36">
        <v>0</v>
      </c>
      <c r="AI201" s="36">
        <v>0</v>
      </c>
      <c r="AJ201" s="36">
        <v>0</v>
      </c>
      <c r="AK201" s="36" t="str">
        <f>SUM(AH201:AJ201)</f>
        <v>0</v>
      </c>
      <c r="AL201" s="38">
        <v>0</v>
      </c>
      <c r="AM201" s="36" t="str">
        <f>AK201+AL201+AQ201+AR201+AS201+AT201+AU201</f>
        <v>0</v>
      </c>
      <c r="AN201" s="36" t="str">
        <f>AG201+AE201+AF201</f>
        <v>0</v>
      </c>
      <c r="AO201" s="36" t="str">
        <f>AN201-AM201</f>
        <v>0</v>
      </c>
      <c r="AP201" s="36" t="str">
        <f>AO201</f>
        <v>0</v>
      </c>
      <c r="AQ201" s="36">
        <v>0</v>
      </c>
      <c r="AR201" s="36">
        <v>0</v>
      </c>
      <c r="AS201" s="36">
        <v>0</v>
      </c>
      <c r="AT201" s="36">
        <v>0</v>
      </c>
      <c r="AU201" s="36">
        <v>0</v>
      </c>
      <c r="AV201" s="26" t="s">
        <v>617</v>
      </c>
      <c r="AW201" s="23" t="s">
        <v>618</v>
      </c>
      <c r="AX201" s="26" t="s">
        <v>617</v>
      </c>
      <c r="AY201" s="26"/>
    </row>
    <row r="202" spans="1:51">
      <c r="A202" s="31">
        <v>160</v>
      </c>
      <c r="B202" s="7">
        <v>41766</v>
      </c>
      <c r="C202" s="7" t="s">
        <v>616</v>
      </c>
      <c r="D202" s="7" t="s">
        <v>308</v>
      </c>
      <c r="E202" s="31" t="s">
        <v>307</v>
      </c>
      <c r="F202" s="31" t="s">
        <v>4</v>
      </c>
      <c r="G202" s="31" t="s">
        <v>122</v>
      </c>
      <c r="H202" s="31" t="s">
        <v>2</v>
      </c>
      <c r="I202" s="34">
        <v>0.0</v>
      </c>
      <c r="J202" s="35">
        <v>21.0</v>
      </c>
      <c r="K202" s="34">
        <v>168.0</v>
      </c>
      <c r="L202" s="34">
        <v>0</v>
      </c>
      <c r="M202" s="36">
        <v>152239.14</v>
      </c>
      <c r="N202" s="36">
        <v>15000.0</v>
      </c>
      <c r="O202" s="36">
        <v>3197022.0</v>
      </c>
      <c r="P202" s="36">
        <v>0</v>
      </c>
      <c r="Q202" s="36">
        <v>0</v>
      </c>
      <c r="R202" s="36">
        <v>3197022.0</v>
      </c>
      <c r="S202" s="35">
        <v>0</v>
      </c>
      <c r="T202" s="35">
        <v>0</v>
      </c>
      <c r="U202" s="35">
        <v>0</v>
      </c>
      <c r="V202" s="35">
        <v>0</v>
      </c>
      <c r="W202" s="37" t="str">
        <f>IF(S202="",0,S202*1.5)</f>
        <v>0</v>
      </c>
      <c r="X202" s="37" t="str">
        <f>IF(T202="",0,T202*2)</f>
        <v>0</v>
      </c>
      <c r="Y202" s="37" t="str">
        <f>IF(U202="",0,U202*3)</f>
        <v>0</v>
      </c>
      <c r="Z202" s="37" t="str">
        <f>IF(V202="",0,V202*4)</f>
        <v>0</v>
      </c>
      <c r="AA202" s="37" t="str">
        <f>SUM(W202:Z202)</f>
        <v>0</v>
      </c>
      <c r="AB202" s="36" t="str">
        <f>IF(N202="",0,N202*AA202)</f>
        <v>0</v>
      </c>
      <c r="AC202" s="37">
        <v>0</v>
      </c>
      <c r="AD202" s="37">
        <v>0</v>
      </c>
      <c r="AE202" s="37" t="str">
        <f>AB202+AD202</f>
        <v>0</v>
      </c>
      <c r="AF202" s="36">
        <v>0</v>
      </c>
      <c r="AG202" s="36">
        <v>0</v>
      </c>
      <c r="AH202" s="36">
        <v>0</v>
      </c>
      <c r="AI202" s="36">
        <v>0</v>
      </c>
      <c r="AJ202" s="36">
        <v>0</v>
      </c>
      <c r="AK202" s="36" t="str">
        <f>SUM(AH202:AJ202)</f>
        <v>0</v>
      </c>
      <c r="AL202" s="38">
        <v>0</v>
      </c>
      <c r="AM202" s="36" t="str">
        <f>AK202+AL202+AQ202+AR202+AS202+AT202+AU202</f>
        <v>0</v>
      </c>
      <c r="AN202" s="36" t="str">
        <f>AG202+AE202+AF202</f>
        <v>0</v>
      </c>
      <c r="AO202" s="36" t="str">
        <f>AN202-AM202</f>
        <v>0</v>
      </c>
      <c r="AP202" s="36" t="str">
        <f>AO202</f>
        <v>0</v>
      </c>
      <c r="AQ202" s="36">
        <v>0</v>
      </c>
      <c r="AR202" s="36">
        <v>0</v>
      </c>
      <c r="AS202" s="36">
        <v>0</v>
      </c>
      <c r="AT202" s="36">
        <v>0</v>
      </c>
      <c r="AU202" s="36">
        <v>0</v>
      </c>
      <c r="AV202" s="26" t="s">
        <v>614</v>
      </c>
      <c r="AW202" s="23" t="s">
        <v>615</v>
      </c>
      <c r="AX202" s="26" t="s">
        <v>614</v>
      </c>
      <c r="AY202" s="26"/>
    </row>
    <row r="203" spans="1:51">
      <c r="A203" s="31">
        <v>161</v>
      </c>
      <c r="B203" s="7">
        <v>30061</v>
      </c>
      <c r="C203" s="7" t="s">
        <v>613</v>
      </c>
      <c r="D203" s="7" t="s">
        <v>10</v>
      </c>
      <c r="E203" s="31" t="s">
        <v>307</v>
      </c>
      <c r="F203" s="31" t="s">
        <v>4</v>
      </c>
      <c r="G203" s="31" t="s">
        <v>14</v>
      </c>
      <c r="H203" s="31" t="s">
        <v>2</v>
      </c>
      <c r="I203" s="34">
        <v>0.0</v>
      </c>
      <c r="J203" s="35">
        <v>21.0</v>
      </c>
      <c r="K203" s="34">
        <v>168.0</v>
      </c>
      <c r="L203" s="34">
        <v>0</v>
      </c>
      <c r="M203" s="36">
        <v>217654.1</v>
      </c>
      <c r="N203" s="36">
        <v>18500.0</v>
      </c>
      <c r="O203" s="36">
        <v>4570736.0</v>
      </c>
      <c r="P203" s="36">
        <v>0</v>
      </c>
      <c r="Q203" s="36">
        <v>0</v>
      </c>
      <c r="R203" s="36">
        <v>4570736.0</v>
      </c>
      <c r="S203" s="35">
        <v>0</v>
      </c>
      <c r="T203" s="35">
        <v>0</v>
      </c>
      <c r="U203" s="35">
        <v>0</v>
      </c>
      <c r="V203" s="35">
        <v>0</v>
      </c>
      <c r="W203" s="37" t="str">
        <f>IF(S203="",0,S203*1.5)</f>
        <v>0</v>
      </c>
      <c r="X203" s="37" t="str">
        <f>IF(T203="",0,T203*2)</f>
        <v>0</v>
      </c>
      <c r="Y203" s="37" t="str">
        <f>IF(U203="",0,U203*3)</f>
        <v>0</v>
      </c>
      <c r="Z203" s="37" t="str">
        <f>IF(V203="",0,V203*4)</f>
        <v>0</v>
      </c>
      <c r="AA203" s="37" t="str">
        <f>SUM(W203:Z203)</f>
        <v>0</v>
      </c>
      <c r="AB203" s="36" t="str">
        <f>IF(N203="",0,N203*AA203)</f>
        <v>0</v>
      </c>
      <c r="AC203" s="37">
        <v>0</v>
      </c>
      <c r="AD203" s="37">
        <v>0</v>
      </c>
      <c r="AE203" s="37" t="str">
        <f>AB203+AD203</f>
        <v>0</v>
      </c>
      <c r="AF203" s="36">
        <v>0</v>
      </c>
      <c r="AG203" s="36">
        <v>0</v>
      </c>
      <c r="AH203" s="36">
        <v>0</v>
      </c>
      <c r="AI203" s="36">
        <v>0</v>
      </c>
      <c r="AJ203" s="36">
        <v>0</v>
      </c>
      <c r="AK203" s="36" t="str">
        <f>SUM(AH203:AJ203)</f>
        <v>0</v>
      </c>
      <c r="AL203" s="38">
        <v>0</v>
      </c>
      <c r="AM203" s="36" t="str">
        <f>AK203+AL203+AQ203+AR203+AS203+AT203+AU203</f>
        <v>0</v>
      </c>
      <c r="AN203" s="36" t="str">
        <f>AG203+AE203+AF203</f>
        <v>0</v>
      </c>
      <c r="AO203" s="36" t="str">
        <f>AN203-AM203</f>
        <v>0</v>
      </c>
      <c r="AP203" s="36" t="str">
        <f>AO203</f>
        <v>0</v>
      </c>
      <c r="AQ203" s="36">
        <v>0</v>
      </c>
      <c r="AR203" s="36">
        <v>0</v>
      </c>
      <c r="AS203" s="36">
        <v>0</v>
      </c>
      <c r="AT203" s="36">
        <v>0</v>
      </c>
      <c r="AU203" s="36">
        <v>0</v>
      </c>
      <c r="AV203" s="26" t="s">
        <v>611</v>
      </c>
      <c r="AW203" s="23" t="s">
        <v>612</v>
      </c>
      <c r="AX203" s="26" t="s">
        <v>611</v>
      </c>
      <c r="AY203" s="26"/>
    </row>
    <row r="204" spans="1:51" customHeight="1" ht="22">
      <c r="A204" s="32"/>
      <c r="B204" s="8"/>
      <c r="C204" s="10" t="s">
        <v>275</v>
      </c>
      <c r="D204" s="10"/>
      <c r="E204" s="32"/>
      <c r="F204" s="32"/>
      <c r="G204" s="32"/>
      <c r="H204" s="32"/>
      <c r="I204" s="17"/>
      <c r="J204" s="13" t="str">
        <f>SUM(J170:J203)</f>
        <v>0</v>
      </c>
      <c r="K204" s="17" t="str">
        <f>SUM(K170:K203)</f>
        <v>0</v>
      </c>
      <c r="L204" s="17" t="str">
        <f>SUM(L170:L203)</f>
        <v>0</v>
      </c>
      <c r="M204" s="19" t="str">
        <f>SUM(M170:M203)</f>
        <v>0</v>
      </c>
      <c r="N204" s="19" t="str">
        <f>SUM(N170:N203)</f>
        <v>0</v>
      </c>
      <c r="O204" s="19" t="str">
        <f>SUM(O170:O203)</f>
        <v>0</v>
      </c>
      <c r="P204" s="19" t="str">
        <f>SUM(P170:P203)</f>
        <v>0</v>
      </c>
      <c r="Q204" s="19" t="str">
        <f>SUM(Q170:Q203)</f>
        <v>0</v>
      </c>
      <c r="R204" s="19" t="str">
        <f>SUM(R170:R203)</f>
        <v>0</v>
      </c>
      <c r="S204" s="13" t="str">
        <f>SUM(S170:S203)</f>
        <v>0</v>
      </c>
      <c r="T204" s="13" t="str">
        <f>SUM(T170:T203)</f>
        <v>0</v>
      </c>
      <c r="U204" s="13" t="str">
        <f>SUM(U170:U203)</f>
        <v>0</v>
      </c>
      <c r="V204" s="13" t="str">
        <f>SUM(V170:V203)</f>
        <v>0</v>
      </c>
      <c r="W204" s="15" t="str">
        <f>SUM(W170:W203)</f>
        <v>0</v>
      </c>
      <c r="X204" s="15" t="str">
        <f>SUM(X170:X203)</f>
        <v>0</v>
      </c>
      <c r="Y204" s="15" t="str">
        <f>SUM(Y170:Y203)</f>
        <v>0</v>
      </c>
      <c r="Z204" s="15" t="str">
        <f>SUM(Z170:Z203)</f>
        <v>0</v>
      </c>
      <c r="AA204" s="15" t="str">
        <f>SUM(AA170:AA203)</f>
        <v>0</v>
      </c>
      <c r="AB204" s="19" t="str">
        <f>SUM(AB170:AB203)</f>
        <v>0</v>
      </c>
      <c r="AC204" s="15" t="str">
        <f>SUM(AC170:AC203)</f>
        <v>0</v>
      </c>
      <c r="AD204" s="15" t="str">
        <f>SUM(AD170:AD203)</f>
        <v>0</v>
      </c>
      <c r="AE204" s="15" t="str">
        <f>SUM(AE170:AE203)</f>
        <v>0</v>
      </c>
      <c r="AF204" s="19" t="str">
        <f>SUM(AF170:AF203)</f>
        <v>0</v>
      </c>
      <c r="AG204" s="19" t="str">
        <f>SUM(AG170:AG203)</f>
        <v>0</v>
      </c>
      <c r="AH204" s="19" t="str">
        <f>SUM(AH170:AH203)</f>
        <v>0</v>
      </c>
      <c r="AI204" s="19" t="str">
        <f>SUM(AI170:AI203)</f>
        <v>0</v>
      </c>
      <c r="AJ204" s="19" t="str">
        <f>SUM(AJ170:AJ203)</f>
        <v>0</v>
      </c>
      <c r="AK204" s="19" t="str">
        <f>SUM(AK170:AK203)</f>
        <v>0</v>
      </c>
      <c r="AL204" s="21" t="str">
        <f>SUM(AL170:AL203)</f>
        <v>0</v>
      </c>
      <c r="AM204" s="19" t="str">
        <f>SUM(AM170:AM203)</f>
        <v>0</v>
      </c>
      <c r="AN204" s="19" t="str">
        <f>SUM(AN170:AN203)</f>
        <v>0</v>
      </c>
      <c r="AO204" s="19" t="str">
        <f>SUM(AO170:AO203)</f>
        <v>0</v>
      </c>
      <c r="AP204" s="19" t="str">
        <f>SUM(AP170:AP203)</f>
        <v>0</v>
      </c>
      <c r="AQ204" s="19" t="str">
        <f>SUM(AQ170:AQ203)</f>
        <v>0</v>
      </c>
      <c r="AR204" s="19" t="str">
        <f>SUM(AR170:AR203)</f>
        <v>0</v>
      </c>
      <c r="AS204" s="19" t="str">
        <f>SUM(AS170:AS203)</f>
        <v>0</v>
      </c>
      <c r="AT204" s="19" t="str">
        <f>SUM(AT170:AT203)</f>
        <v>0</v>
      </c>
      <c r="AU204" s="19" t="str">
        <f>SUM(AU170:AU203)</f>
        <v>0</v>
      </c>
      <c r="AV204" s="27"/>
      <c r="AW204" s="24"/>
      <c r="AX204" s="27"/>
      <c r="AY204" s="27"/>
    </row>
    <row r="205" spans="1:51" customHeight="1" ht="20">
      <c r="A205" s="33"/>
      <c r="B205" s="9"/>
      <c r="C205" s="11" t="s">
        <v>285</v>
      </c>
      <c r="D205" s="11"/>
      <c r="E205" s="33"/>
      <c r="F205" s="33"/>
      <c r="G205" s="33"/>
      <c r="H205" s="33"/>
      <c r="I205" s="18"/>
      <c r="J205" s="14"/>
      <c r="K205" s="18"/>
      <c r="L205" s="18"/>
      <c r="M205" s="20"/>
      <c r="N205" s="20"/>
      <c r="O205" s="20"/>
      <c r="P205" s="20"/>
      <c r="Q205" s="20"/>
      <c r="R205" s="20"/>
      <c r="S205" s="14"/>
      <c r="T205" s="14"/>
      <c r="U205" s="14"/>
      <c r="V205" s="14"/>
      <c r="W205" s="16"/>
      <c r="X205" s="16"/>
      <c r="Y205" s="16"/>
      <c r="Z205" s="16"/>
      <c r="AA205" s="16"/>
      <c r="AB205" s="20"/>
      <c r="AC205" s="16"/>
      <c r="AD205" s="16"/>
      <c r="AE205" s="16"/>
      <c r="AF205" s="20"/>
      <c r="AG205" s="20"/>
      <c r="AH205" s="20"/>
      <c r="AI205" s="20"/>
      <c r="AJ205" s="20"/>
      <c r="AK205" s="20"/>
      <c r="AL205" s="22"/>
      <c r="AM205" s="20"/>
      <c r="AN205" s="20"/>
      <c r="AO205" s="20"/>
      <c r="AP205" s="20"/>
      <c r="AQ205" s="20"/>
      <c r="AR205" s="20"/>
      <c r="AS205" s="20"/>
      <c r="AT205" s="20"/>
      <c r="AU205" s="20"/>
      <c r="AV205" s="28"/>
      <c r="AW205" s="25"/>
      <c r="AX205" s="28"/>
      <c r="AY205" s="28"/>
    </row>
    <row r="206" spans="1:51">
      <c r="A206" s="31">
        <v>162</v>
      </c>
      <c r="B206" s="7">
        <v>42780</v>
      </c>
      <c r="C206" s="7" t="s">
        <v>610</v>
      </c>
      <c r="D206" s="7" t="s">
        <v>505</v>
      </c>
      <c r="E206" s="31" t="s">
        <v>307</v>
      </c>
      <c r="F206" s="31" t="s">
        <v>4</v>
      </c>
      <c r="G206" s="31" t="s">
        <v>70</v>
      </c>
      <c r="H206" s="31" t="s">
        <v>2</v>
      </c>
      <c r="I206" s="34">
        <v>0.0</v>
      </c>
      <c r="J206" s="35">
        <v>21.0</v>
      </c>
      <c r="K206" s="34">
        <v>168.0</v>
      </c>
      <c r="L206" s="34">
        <v>0</v>
      </c>
      <c r="M206" s="36">
        <v>150000.0</v>
      </c>
      <c r="N206" s="36">
        <v>15000.0</v>
      </c>
      <c r="O206" s="36">
        <v>3150000.0</v>
      </c>
      <c r="P206" s="36">
        <v>0</v>
      </c>
      <c r="Q206" s="36">
        <v>0</v>
      </c>
      <c r="R206" s="36">
        <v>3150000.0</v>
      </c>
      <c r="S206" s="35">
        <v>0</v>
      </c>
      <c r="T206" s="35">
        <v>0</v>
      </c>
      <c r="U206" s="35">
        <v>0</v>
      </c>
      <c r="V206" s="35">
        <v>0</v>
      </c>
      <c r="W206" s="37" t="str">
        <f>IF(S206="",0,S206*1.5)</f>
        <v>0</v>
      </c>
      <c r="X206" s="37" t="str">
        <f>IF(T206="",0,T206*2)</f>
        <v>0</v>
      </c>
      <c r="Y206" s="37" t="str">
        <f>IF(U206="",0,U206*3)</f>
        <v>0</v>
      </c>
      <c r="Z206" s="37" t="str">
        <f>IF(V206="",0,V206*4)</f>
        <v>0</v>
      </c>
      <c r="AA206" s="37" t="str">
        <f>SUM(W206:Z206)</f>
        <v>0</v>
      </c>
      <c r="AB206" s="36" t="str">
        <f>IF(N206="",0,N206*AA206)</f>
        <v>0</v>
      </c>
      <c r="AC206" s="37">
        <v>0</v>
      </c>
      <c r="AD206" s="37">
        <v>0</v>
      </c>
      <c r="AE206" s="37" t="str">
        <f>AB206+AD206</f>
        <v>0</v>
      </c>
      <c r="AF206" s="36">
        <v>0</v>
      </c>
      <c r="AG206" s="36">
        <v>0</v>
      </c>
      <c r="AH206" s="36">
        <v>0</v>
      </c>
      <c r="AI206" s="36">
        <v>0</v>
      </c>
      <c r="AJ206" s="36">
        <v>0</v>
      </c>
      <c r="AK206" s="36" t="str">
        <f>SUM(AH206:AJ206)</f>
        <v>0</v>
      </c>
      <c r="AL206" s="38">
        <v>0</v>
      </c>
      <c r="AM206" s="36" t="str">
        <f>AK206+AL206+AQ206+AR206+AS206+AT206+AU206</f>
        <v>0</v>
      </c>
      <c r="AN206" s="36" t="str">
        <f>AG206+AE206+AF206</f>
        <v>0</v>
      </c>
      <c r="AO206" s="36" t="str">
        <f>AN206-AM206</f>
        <v>0</v>
      </c>
      <c r="AP206" s="36" t="str">
        <f>AO206</f>
        <v>0</v>
      </c>
      <c r="AQ206" s="36">
        <v>0</v>
      </c>
      <c r="AR206" s="36">
        <v>0</v>
      </c>
      <c r="AS206" s="36">
        <v>0</v>
      </c>
      <c r="AT206" s="36">
        <v>0</v>
      </c>
      <c r="AU206" s="36">
        <v>0</v>
      </c>
      <c r="AV206" s="26" t="s">
        <v>608</v>
      </c>
      <c r="AW206" s="23" t="s">
        <v>609</v>
      </c>
      <c r="AX206" s="26" t="s">
        <v>608</v>
      </c>
      <c r="AY206" s="26"/>
    </row>
    <row r="207" spans="1:51" customHeight="1" ht="22">
      <c r="A207" s="32"/>
      <c r="B207" s="8"/>
      <c r="C207" s="10" t="s">
        <v>275</v>
      </c>
      <c r="D207" s="10"/>
      <c r="E207" s="32"/>
      <c r="F207" s="32"/>
      <c r="G207" s="32"/>
      <c r="H207" s="32"/>
      <c r="I207" s="17"/>
      <c r="J207" s="13" t="str">
        <f>SUM(J206:J206)</f>
        <v>0</v>
      </c>
      <c r="K207" s="17" t="str">
        <f>SUM(K206:K206)</f>
        <v>0</v>
      </c>
      <c r="L207" s="17" t="str">
        <f>SUM(L206:L206)</f>
        <v>0</v>
      </c>
      <c r="M207" s="19" t="str">
        <f>SUM(M206:M206)</f>
        <v>0</v>
      </c>
      <c r="N207" s="19" t="str">
        <f>SUM(N206:N206)</f>
        <v>0</v>
      </c>
      <c r="O207" s="19" t="str">
        <f>SUM(O206:O206)</f>
        <v>0</v>
      </c>
      <c r="P207" s="19" t="str">
        <f>SUM(P206:P206)</f>
        <v>0</v>
      </c>
      <c r="Q207" s="19" t="str">
        <f>SUM(Q206:Q206)</f>
        <v>0</v>
      </c>
      <c r="R207" s="19" t="str">
        <f>SUM(R206:R206)</f>
        <v>0</v>
      </c>
      <c r="S207" s="13" t="str">
        <f>SUM(S206:S206)</f>
        <v>0</v>
      </c>
      <c r="T207" s="13" t="str">
        <f>SUM(T206:T206)</f>
        <v>0</v>
      </c>
      <c r="U207" s="13" t="str">
        <f>SUM(U206:U206)</f>
        <v>0</v>
      </c>
      <c r="V207" s="13" t="str">
        <f>SUM(V206:V206)</f>
        <v>0</v>
      </c>
      <c r="W207" s="15" t="str">
        <f>SUM(W206:W206)</f>
        <v>0</v>
      </c>
      <c r="X207" s="15" t="str">
        <f>SUM(X206:X206)</f>
        <v>0</v>
      </c>
      <c r="Y207" s="15" t="str">
        <f>SUM(Y206:Y206)</f>
        <v>0</v>
      </c>
      <c r="Z207" s="15" t="str">
        <f>SUM(Z206:Z206)</f>
        <v>0</v>
      </c>
      <c r="AA207" s="15" t="str">
        <f>SUM(AA206:AA206)</f>
        <v>0</v>
      </c>
      <c r="AB207" s="19" t="str">
        <f>SUM(AB206:AB206)</f>
        <v>0</v>
      </c>
      <c r="AC207" s="15" t="str">
        <f>SUM(AC206:AC206)</f>
        <v>0</v>
      </c>
      <c r="AD207" s="15" t="str">
        <f>SUM(AD206:AD206)</f>
        <v>0</v>
      </c>
      <c r="AE207" s="15" t="str">
        <f>SUM(AE206:AE206)</f>
        <v>0</v>
      </c>
      <c r="AF207" s="19" t="str">
        <f>SUM(AF206:AF206)</f>
        <v>0</v>
      </c>
      <c r="AG207" s="19" t="str">
        <f>SUM(AG206:AG206)</f>
        <v>0</v>
      </c>
      <c r="AH207" s="19" t="str">
        <f>SUM(AH206:AH206)</f>
        <v>0</v>
      </c>
      <c r="AI207" s="19" t="str">
        <f>SUM(AI206:AI206)</f>
        <v>0</v>
      </c>
      <c r="AJ207" s="19" t="str">
        <f>SUM(AJ206:AJ206)</f>
        <v>0</v>
      </c>
      <c r="AK207" s="19" t="str">
        <f>SUM(AK206:AK206)</f>
        <v>0</v>
      </c>
      <c r="AL207" s="21" t="str">
        <f>SUM(AL206:AL206)</f>
        <v>0</v>
      </c>
      <c r="AM207" s="19" t="str">
        <f>SUM(AM206:AM206)</f>
        <v>0</v>
      </c>
      <c r="AN207" s="19" t="str">
        <f>SUM(AN206:AN206)</f>
        <v>0</v>
      </c>
      <c r="AO207" s="19" t="str">
        <f>SUM(AO206:AO206)</f>
        <v>0</v>
      </c>
      <c r="AP207" s="19" t="str">
        <f>SUM(AP206:AP206)</f>
        <v>0</v>
      </c>
      <c r="AQ207" s="19" t="str">
        <f>SUM(AQ206:AQ206)</f>
        <v>0</v>
      </c>
      <c r="AR207" s="19" t="str">
        <f>SUM(AR206:AR206)</f>
        <v>0</v>
      </c>
      <c r="AS207" s="19" t="str">
        <f>SUM(AS206:AS206)</f>
        <v>0</v>
      </c>
      <c r="AT207" s="19" t="str">
        <f>SUM(AT206:AT206)</f>
        <v>0</v>
      </c>
      <c r="AU207" s="19" t="str">
        <f>SUM(AU206:AU206)</f>
        <v>0</v>
      </c>
      <c r="AV207" s="27"/>
      <c r="AW207" s="24"/>
      <c r="AX207" s="27"/>
      <c r="AY207" s="27"/>
    </row>
    <row r="208" spans="1:51" customHeight="1" ht="20">
      <c r="A208" s="33"/>
      <c r="B208" s="9"/>
      <c r="C208" s="11" t="s">
        <v>1141</v>
      </c>
      <c r="D208" s="11"/>
      <c r="E208" s="33"/>
      <c r="F208" s="33"/>
      <c r="G208" s="33"/>
      <c r="H208" s="33"/>
      <c r="I208" s="18"/>
      <c r="J208" s="14"/>
      <c r="K208" s="18"/>
      <c r="L208" s="18"/>
      <c r="M208" s="20"/>
      <c r="N208" s="20"/>
      <c r="O208" s="20"/>
      <c r="P208" s="20"/>
      <c r="Q208" s="20"/>
      <c r="R208" s="20"/>
      <c r="S208" s="14"/>
      <c r="T208" s="14"/>
      <c r="U208" s="14"/>
      <c r="V208" s="14"/>
      <c r="W208" s="16"/>
      <c r="X208" s="16"/>
      <c r="Y208" s="16"/>
      <c r="Z208" s="16"/>
      <c r="AA208" s="16"/>
      <c r="AB208" s="20"/>
      <c r="AC208" s="16"/>
      <c r="AD208" s="16"/>
      <c r="AE208" s="16"/>
      <c r="AF208" s="20"/>
      <c r="AG208" s="20"/>
      <c r="AH208" s="20"/>
      <c r="AI208" s="20"/>
      <c r="AJ208" s="20"/>
      <c r="AK208" s="20"/>
      <c r="AL208" s="22"/>
      <c r="AM208" s="20"/>
      <c r="AN208" s="20"/>
      <c r="AO208" s="20"/>
      <c r="AP208" s="20"/>
      <c r="AQ208" s="20"/>
      <c r="AR208" s="20"/>
      <c r="AS208" s="20"/>
      <c r="AT208" s="20"/>
      <c r="AU208" s="20"/>
      <c r="AV208" s="28"/>
      <c r="AW208" s="25"/>
      <c r="AX208" s="28"/>
      <c r="AY208" s="28"/>
    </row>
    <row r="209" spans="1:51">
      <c r="A209" s="31">
        <v>163</v>
      </c>
      <c r="B209" s="7">
        <v>30077</v>
      </c>
      <c r="C209" s="7" t="s">
        <v>607</v>
      </c>
      <c r="D209" s="7" t="s">
        <v>10</v>
      </c>
      <c r="E209" s="31" t="s">
        <v>307</v>
      </c>
      <c r="F209" s="31" t="s">
        <v>4</v>
      </c>
      <c r="G209" s="31" t="s">
        <v>26</v>
      </c>
      <c r="H209" s="31" t="s">
        <v>2</v>
      </c>
      <c r="I209" s="34">
        <v>0.0</v>
      </c>
      <c r="J209" s="35">
        <v>21.0</v>
      </c>
      <c r="K209" s="34">
        <v>168.0</v>
      </c>
      <c r="L209" s="34">
        <v>0</v>
      </c>
      <c r="M209" s="36">
        <v>174518.48</v>
      </c>
      <c r="N209" s="36">
        <v>19000.0</v>
      </c>
      <c r="O209" s="36">
        <v>3664888.0</v>
      </c>
      <c r="P209" s="36">
        <v>0</v>
      </c>
      <c r="Q209" s="36">
        <v>0</v>
      </c>
      <c r="R209" s="36">
        <v>3664888.0</v>
      </c>
      <c r="S209" s="35">
        <v>0</v>
      </c>
      <c r="T209" s="35">
        <v>0</v>
      </c>
      <c r="U209" s="35">
        <v>0</v>
      </c>
      <c r="V209" s="35">
        <v>0</v>
      </c>
      <c r="W209" s="37" t="str">
        <f>IF(S209="",0,S209*1.5)</f>
        <v>0</v>
      </c>
      <c r="X209" s="37" t="str">
        <f>IF(T209="",0,T209*2)</f>
        <v>0</v>
      </c>
      <c r="Y209" s="37" t="str">
        <f>IF(U209="",0,U209*3)</f>
        <v>0</v>
      </c>
      <c r="Z209" s="37" t="str">
        <f>IF(V209="",0,V209*4)</f>
        <v>0</v>
      </c>
      <c r="AA209" s="37" t="str">
        <f>SUM(W209:Z209)</f>
        <v>0</v>
      </c>
      <c r="AB209" s="36" t="str">
        <f>IF(N209="",0,N209*AA209)</f>
        <v>0</v>
      </c>
      <c r="AC209" s="37">
        <v>0</v>
      </c>
      <c r="AD209" s="37">
        <v>0</v>
      </c>
      <c r="AE209" s="37" t="str">
        <f>AB209+AD209</f>
        <v>0</v>
      </c>
      <c r="AF209" s="36">
        <v>0</v>
      </c>
      <c r="AG209" s="36">
        <v>0</v>
      </c>
      <c r="AH209" s="36">
        <v>0</v>
      </c>
      <c r="AI209" s="36">
        <v>0</v>
      </c>
      <c r="AJ209" s="36">
        <v>0</v>
      </c>
      <c r="AK209" s="36" t="str">
        <f>SUM(AH209:AJ209)</f>
        <v>0</v>
      </c>
      <c r="AL209" s="38">
        <v>0</v>
      </c>
      <c r="AM209" s="36" t="str">
        <f>AK209+AL209+AQ209+AR209+AS209+AT209+AU209</f>
        <v>0</v>
      </c>
      <c r="AN209" s="36" t="str">
        <f>AG209+AE209+AF209</f>
        <v>0</v>
      </c>
      <c r="AO209" s="36" t="str">
        <f>AN209-AM209</f>
        <v>0</v>
      </c>
      <c r="AP209" s="36" t="str">
        <f>AO209</f>
        <v>0</v>
      </c>
      <c r="AQ209" s="36">
        <v>0</v>
      </c>
      <c r="AR209" s="36">
        <v>0</v>
      </c>
      <c r="AS209" s="36">
        <v>0</v>
      </c>
      <c r="AT209" s="36">
        <v>0</v>
      </c>
      <c r="AU209" s="36">
        <v>0</v>
      </c>
      <c r="AV209" s="26" t="s">
        <v>605</v>
      </c>
      <c r="AW209" s="23" t="s">
        <v>606</v>
      </c>
      <c r="AX209" s="26" t="s">
        <v>605</v>
      </c>
      <c r="AY209" s="26"/>
    </row>
    <row r="210" spans="1:51">
      <c r="A210" s="31">
        <v>164</v>
      </c>
      <c r="B210" s="7">
        <v>41319</v>
      </c>
      <c r="C210" s="7" t="s">
        <v>604</v>
      </c>
      <c r="D210" s="7" t="s">
        <v>10</v>
      </c>
      <c r="E210" s="31" t="s">
        <v>307</v>
      </c>
      <c r="F210" s="31" t="s">
        <v>4</v>
      </c>
      <c r="G210" s="31" t="s">
        <v>14</v>
      </c>
      <c r="H210" s="31" t="s">
        <v>2</v>
      </c>
      <c r="I210" s="34">
        <v>0.0</v>
      </c>
      <c r="J210" s="35">
        <v>21.0</v>
      </c>
      <c r="K210" s="34">
        <v>168.0</v>
      </c>
      <c r="L210" s="34">
        <v>0</v>
      </c>
      <c r="M210" s="36">
        <v>168497.71</v>
      </c>
      <c r="N210" s="36">
        <v>17500.0</v>
      </c>
      <c r="O210" s="36">
        <v>3538452.0</v>
      </c>
      <c r="P210" s="36">
        <v>0</v>
      </c>
      <c r="Q210" s="36">
        <v>0</v>
      </c>
      <c r="R210" s="36">
        <v>3538452.0</v>
      </c>
      <c r="S210" s="35">
        <v>0</v>
      </c>
      <c r="T210" s="35">
        <v>0</v>
      </c>
      <c r="U210" s="35">
        <v>0</v>
      </c>
      <c r="V210" s="35">
        <v>0</v>
      </c>
      <c r="W210" s="37" t="str">
        <f>IF(S210="",0,S210*1.5)</f>
        <v>0</v>
      </c>
      <c r="X210" s="37" t="str">
        <f>IF(T210="",0,T210*2)</f>
        <v>0</v>
      </c>
      <c r="Y210" s="37" t="str">
        <f>IF(U210="",0,U210*3)</f>
        <v>0</v>
      </c>
      <c r="Z210" s="37" t="str">
        <f>IF(V210="",0,V210*4)</f>
        <v>0</v>
      </c>
      <c r="AA210" s="37" t="str">
        <f>SUM(W210:Z210)</f>
        <v>0</v>
      </c>
      <c r="AB210" s="36" t="str">
        <f>IF(N210="",0,N210*AA210)</f>
        <v>0</v>
      </c>
      <c r="AC210" s="37">
        <v>0</v>
      </c>
      <c r="AD210" s="37">
        <v>0</v>
      </c>
      <c r="AE210" s="37" t="str">
        <f>AB210+AD210</f>
        <v>0</v>
      </c>
      <c r="AF210" s="36">
        <v>0</v>
      </c>
      <c r="AG210" s="36">
        <v>0</v>
      </c>
      <c r="AH210" s="36">
        <v>0</v>
      </c>
      <c r="AI210" s="36">
        <v>0</v>
      </c>
      <c r="AJ210" s="36">
        <v>0</v>
      </c>
      <c r="AK210" s="36" t="str">
        <f>SUM(AH210:AJ210)</f>
        <v>0</v>
      </c>
      <c r="AL210" s="38">
        <v>0</v>
      </c>
      <c r="AM210" s="36" t="str">
        <f>AK210+AL210+AQ210+AR210+AS210+AT210+AU210</f>
        <v>0</v>
      </c>
      <c r="AN210" s="36" t="str">
        <f>AG210+AE210+AF210</f>
        <v>0</v>
      </c>
      <c r="AO210" s="36" t="str">
        <f>AN210-AM210</f>
        <v>0</v>
      </c>
      <c r="AP210" s="36" t="str">
        <f>AO210</f>
        <v>0</v>
      </c>
      <c r="AQ210" s="36">
        <v>0</v>
      </c>
      <c r="AR210" s="36">
        <v>0</v>
      </c>
      <c r="AS210" s="36">
        <v>0</v>
      </c>
      <c r="AT210" s="36">
        <v>0</v>
      </c>
      <c r="AU210" s="36">
        <v>0</v>
      </c>
      <c r="AV210" s="26" t="s">
        <v>602</v>
      </c>
      <c r="AW210" s="23" t="s">
        <v>603</v>
      </c>
      <c r="AX210" s="26" t="s">
        <v>602</v>
      </c>
      <c r="AY210" s="26"/>
    </row>
    <row r="211" spans="1:51">
      <c r="A211" s="31">
        <v>165</v>
      </c>
      <c r="B211" s="7">
        <v>30047</v>
      </c>
      <c r="C211" s="7" t="s">
        <v>601</v>
      </c>
      <c r="D211" s="7" t="s">
        <v>10</v>
      </c>
      <c r="E211" s="31" t="s">
        <v>307</v>
      </c>
      <c r="F211" s="31" t="s">
        <v>4</v>
      </c>
      <c r="G211" s="31" t="s">
        <v>26</v>
      </c>
      <c r="H211" s="31" t="s">
        <v>2</v>
      </c>
      <c r="I211" s="34">
        <v>0.0</v>
      </c>
      <c r="J211" s="35">
        <v>21.0</v>
      </c>
      <c r="K211" s="34">
        <v>168.0</v>
      </c>
      <c r="L211" s="34">
        <v>0</v>
      </c>
      <c r="M211" s="36">
        <v>181868.57</v>
      </c>
      <c r="N211" s="36">
        <v>19000.0</v>
      </c>
      <c r="O211" s="36">
        <v>3819240.0</v>
      </c>
      <c r="P211" s="36">
        <v>0</v>
      </c>
      <c r="Q211" s="36">
        <v>0</v>
      </c>
      <c r="R211" s="36">
        <v>3819240.0</v>
      </c>
      <c r="S211" s="35">
        <v>0</v>
      </c>
      <c r="T211" s="35">
        <v>0</v>
      </c>
      <c r="U211" s="35">
        <v>0</v>
      </c>
      <c r="V211" s="35">
        <v>0</v>
      </c>
      <c r="W211" s="37" t="str">
        <f>IF(S211="",0,S211*1.5)</f>
        <v>0</v>
      </c>
      <c r="X211" s="37" t="str">
        <f>IF(T211="",0,T211*2)</f>
        <v>0</v>
      </c>
      <c r="Y211" s="37" t="str">
        <f>IF(U211="",0,U211*3)</f>
        <v>0</v>
      </c>
      <c r="Z211" s="37" t="str">
        <f>IF(V211="",0,V211*4)</f>
        <v>0</v>
      </c>
      <c r="AA211" s="37" t="str">
        <f>SUM(W211:Z211)</f>
        <v>0</v>
      </c>
      <c r="AB211" s="36" t="str">
        <f>IF(N211="",0,N211*AA211)</f>
        <v>0</v>
      </c>
      <c r="AC211" s="37">
        <v>0</v>
      </c>
      <c r="AD211" s="37">
        <v>0</v>
      </c>
      <c r="AE211" s="37" t="str">
        <f>AB211+AD211</f>
        <v>0</v>
      </c>
      <c r="AF211" s="36">
        <v>0</v>
      </c>
      <c r="AG211" s="36">
        <v>0</v>
      </c>
      <c r="AH211" s="36">
        <v>0</v>
      </c>
      <c r="AI211" s="36">
        <v>0</v>
      </c>
      <c r="AJ211" s="36">
        <v>0</v>
      </c>
      <c r="AK211" s="36" t="str">
        <f>SUM(AH211:AJ211)</f>
        <v>0</v>
      </c>
      <c r="AL211" s="38">
        <v>0</v>
      </c>
      <c r="AM211" s="36" t="str">
        <f>AK211+AL211+AQ211+AR211+AS211+AT211+AU211</f>
        <v>0</v>
      </c>
      <c r="AN211" s="36" t="str">
        <f>AG211+AE211+AF211</f>
        <v>0</v>
      </c>
      <c r="AO211" s="36" t="str">
        <f>AN211-AM211</f>
        <v>0</v>
      </c>
      <c r="AP211" s="36" t="str">
        <f>AO211</f>
        <v>0</v>
      </c>
      <c r="AQ211" s="36">
        <v>0</v>
      </c>
      <c r="AR211" s="36">
        <v>0</v>
      </c>
      <c r="AS211" s="36">
        <v>0</v>
      </c>
      <c r="AT211" s="36">
        <v>0</v>
      </c>
      <c r="AU211" s="36">
        <v>0</v>
      </c>
      <c r="AV211" s="26" t="s">
        <v>599</v>
      </c>
      <c r="AW211" s="23" t="s">
        <v>600</v>
      </c>
      <c r="AX211" s="26" t="s">
        <v>599</v>
      </c>
      <c r="AY211" s="26"/>
    </row>
    <row r="212" spans="1:51">
      <c r="A212" s="31">
        <v>166</v>
      </c>
      <c r="B212" s="7">
        <v>41187</v>
      </c>
      <c r="C212" s="7" t="s">
        <v>598</v>
      </c>
      <c r="D212" s="7" t="s">
        <v>71</v>
      </c>
      <c r="E212" s="31" t="s">
        <v>307</v>
      </c>
      <c r="F212" s="31" t="s">
        <v>4</v>
      </c>
      <c r="G212" s="31" t="s">
        <v>14</v>
      </c>
      <c r="H212" s="31" t="s">
        <v>2</v>
      </c>
      <c r="I212" s="34">
        <v>0.0</v>
      </c>
      <c r="J212" s="35">
        <v>21.0</v>
      </c>
      <c r="K212" s="34">
        <v>168.0</v>
      </c>
      <c r="L212" s="34">
        <v>0</v>
      </c>
      <c r="M212" s="36">
        <v>223809.52</v>
      </c>
      <c r="N212" s="36">
        <v>23000.0</v>
      </c>
      <c r="O212" s="36">
        <v>4700000.0</v>
      </c>
      <c r="P212" s="36">
        <v>400000.0</v>
      </c>
      <c r="Q212" s="36">
        <v>0</v>
      </c>
      <c r="R212" s="36">
        <v>5100000.0</v>
      </c>
      <c r="S212" s="35">
        <v>0</v>
      </c>
      <c r="T212" s="35">
        <v>0</v>
      </c>
      <c r="U212" s="35">
        <v>0</v>
      </c>
      <c r="V212" s="35">
        <v>0</v>
      </c>
      <c r="W212" s="37" t="str">
        <f>IF(S212="",0,S212*1.5)</f>
        <v>0</v>
      </c>
      <c r="X212" s="37" t="str">
        <f>IF(T212="",0,T212*2)</f>
        <v>0</v>
      </c>
      <c r="Y212" s="37" t="str">
        <f>IF(U212="",0,U212*3)</f>
        <v>0</v>
      </c>
      <c r="Z212" s="37" t="str">
        <f>IF(V212="",0,V212*4)</f>
        <v>0</v>
      </c>
      <c r="AA212" s="37" t="str">
        <f>SUM(W212:Z212)</f>
        <v>0</v>
      </c>
      <c r="AB212" s="36" t="str">
        <f>IF(N212="",0,N212*AA212)</f>
        <v>0</v>
      </c>
      <c r="AC212" s="37">
        <v>0</v>
      </c>
      <c r="AD212" s="37">
        <v>0</v>
      </c>
      <c r="AE212" s="37" t="str">
        <f>AB212+AD212</f>
        <v>0</v>
      </c>
      <c r="AF212" s="36">
        <v>0</v>
      </c>
      <c r="AG212" s="36">
        <v>400000.0</v>
      </c>
      <c r="AH212" s="36">
        <v>0</v>
      </c>
      <c r="AI212" s="36">
        <v>0</v>
      </c>
      <c r="AJ212" s="36">
        <v>0</v>
      </c>
      <c r="AK212" s="36" t="str">
        <f>SUM(AH212:AJ212)</f>
        <v>0</v>
      </c>
      <c r="AL212" s="38">
        <v>0</v>
      </c>
      <c r="AM212" s="36" t="str">
        <f>AK212+AL212+AQ212+AR212+AS212+AT212+AU212</f>
        <v>0</v>
      </c>
      <c r="AN212" s="36" t="str">
        <f>AG212+AE212+AF212</f>
        <v>0</v>
      </c>
      <c r="AO212" s="36" t="str">
        <f>AN212-AM212</f>
        <v>0</v>
      </c>
      <c r="AP212" s="36" t="str">
        <f>AO212</f>
        <v>0</v>
      </c>
      <c r="AQ212" s="36">
        <v>0</v>
      </c>
      <c r="AR212" s="36">
        <v>0</v>
      </c>
      <c r="AS212" s="36">
        <v>0</v>
      </c>
      <c r="AT212" s="36">
        <v>0</v>
      </c>
      <c r="AU212" s="36">
        <v>0</v>
      </c>
      <c r="AV212" s="26" t="s">
        <v>596</v>
      </c>
      <c r="AW212" s="23" t="s">
        <v>597</v>
      </c>
      <c r="AX212" s="26" t="s">
        <v>596</v>
      </c>
      <c r="AY212" s="26"/>
    </row>
    <row r="213" spans="1:51">
      <c r="A213" s="31">
        <v>167</v>
      </c>
      <c r="B213" s="7">
        <v>41139</v>
      </c>
      <c r="C213" s="7" t="s">
        <v>595</v>
      </c>
      <c r="D213" s="7" t="s">
        <v>10</v>
      </c>
      <c r="E213" s="31" t="s">
        <v>307</v>
      </c>
      <c r="F213" s="31" t="s">
        <v>4</v>
      </c>
      <c r="G213" s="31" t="s">
        <v>26</v>
      </c>
      <c r="H213" s="31" t="s">
        <v>2</v>
      </c>
      <c r="I213" s="34">
        <v>0.0</v>
      </c>
      <c r="J213" s="35">
        <v>21.0</v>
      </c>
      <c r="K213" s="34">
        <v>168.0</v>
      </c>
      <c r="L213" s="34">
        <v>0</v>
      </c>
      <c r="M213" s="36">
        <v>189143.33</v>
      </c>
      <c r="N213" s="36">
        <v>19000.0</v>
      </c>
      <c r="O213" s="36">
        <v>3972010.0</v>
      </c>
      <c r="P213" s="36">
        <v>0</v>
      </c>
      <c r="Q213" s="36">
        <v>0</v>
      </c>
      <c r="R213" s="36">
        <v>3972010.0</v>
      </c>
      <c r="S213" s="35">
        <v>0</v>
      </c>
      <c r="T213" s="35">
        <v>0</v>
      </c>
      <c r="U213" s="35">
        <v>0</v>
      </c>
      <c r="V213" s="35">
        <v>0</v>
      </c>
      <c r="W213" s="37" t="str">
        <f>IF(S213="",0,S213*1.5)</f>
        <v>0</v>
      </c>
      <c r="X213" s="37" t="str">
        <f>IF(T213="",0,T213*2)</f>
        <v>0</v>
      </c>
      <c r="Y213" s="37" t="str">
        <f>IF(U213="",0,U213*3)</f>
        <v>0</v>
      </c>
      <c r="Z213" s="37" t="str">
        <f>IF(V213="",0,V213*4)</f>
        <v>0</v>
      </c>
      <c r="AA213" s="37" t="str">
        <f>SUM(W213:Z213)</f>
        <v>0</v>
      </c>
      <c r="AB213" s="36" t="str">
        <f>IF(N213="",0,N213*AA213)</f>
        <v>0</v>
      </c>
      <c r="AC213" s="37">
        <v>0</v>
      </c>
      <c r="AD213" s="37">
        <v>0</v>
      </c>
      <c r="AE213" s="37" t="str">
        <f>AB213+AD213</f>
        <v>0</v>
      </c>
      <c r="AF213" s="36">
        <v>0</v>
      </c>
      <c r="AG213" s="36">
        <v>0</v>
      </c>
      <c r="AH213" s="36">
        <v>0</v>
      </c>
      <c r="AI213" s="36">
        <v>0</v>
      </c>
      <c r="AJ213" s="36">
        <v>0</v>
      </c>
      <c r="AK213" s="36" t="str">
        <f>SUM(AH213:AJ213)</f>
        <v>0</v>
      </c>
      <c r="AL213" s="38">
        <v>0</v>
      </c>
      <c r="AM213" s="36" t="str">
        <f>AK213+AL213+AQ213+AR213+AS213+AT213+AU213</f>
        <v>0</v>
      </c>
      <c r="AN213" s="36" t="str">
        <f>AG213+AE213+AF213</f>
        <v>0</v>
      </c>
      <c r="AO213" s="36" t="str">
        <f>AN213-AM213</f>
        <v>0</v>
      </c>
      <c r="AP213" s="36" t="str">
        <f>AO213</f>
        <v>0</v>
      </c>
      <c r="AQ213" s="36">
        <v>0</v>
      </c>
      <c r="AR213" s="36">
        <v>0</v>
      </c>
      <c r="AS213" s="36">
        <v>0</v>
      </c>
      <c r="AT213" s="36">
        <v>0</v>
      </c>
      <c r="AU213" s="36">
        <v>0</v>
      </c>
      <c r="AV213" s="26" t="s">
        <v>593</v>
      </c>
      <c r="AW213" s="23" t="s">
        <v>594</v>
      </c>
      <c r="AX213" s="26" t="s">
        <v>593</v>
      </c>
      <c r="AY213" s="26"/>
    </row>
    <row r="214" spans="1:51">
      <c r="A214" s="31">
        <v>168</v>
      </c>
      <c r="B214" s="7">
        <v>42447</v>
      </c>
      <c r="C214" s="7" t="s">
        <v>592</v>
      </c>
      <c r="D214" s="7" t="s">
        <v>10</v>
      </c>
      <c r="E214" s="31" t="s">
        <v>307</v>
      </c>
      <c r="F214" s="31" t="s">
        <v>4</v>
      </c>
      <c r="G214" s="31" t="s">
        <v>14</v>
      </c>
      <c r="H214" s="31" t="s">
        <v>2</v>
      </c>
      <c r="I214" s="34">
        <v>0.0</v>
      </c>
      <c r="J214" s="35">
        <v>21.0</v>
      </c>
      <c r="K214" s="34">
        <v>168.0</v>
      </c>
      <c r="L214" s="34">
        <v>0</v>
      </c>
      <c r="M214" s="36">
        <v>154500.0</v>
      </c>
      <c r="N214" s="36">
        <v>15000.0</v>
      </c>
      <c r="O214" s="36">
        <v>3244500.0</v>
      </c>
      <c r="P214" s="36">
        <v>0</v>
      </c>
      <c r="Q214" s="36">
        <v>0</v>
      </c>
      <c r="R214" s="36">
        <v>3244500.0</v>
      </c>
      <c r="S214" s="35">
        <v>0</v>
      </c>
      <c r="T214" s="35">
        <v>0</v>
      </c>
      <c r="U214" s="35">
        <v>0</v>
      </c>
      <c r="V214" s="35">
        <v>0</v>
      </c>
      <c r="W214" s="37" t="str">
        <f>IF(S214="",0,S214*1.5)</f>
        <v>0</v>
      </c>
      <c r="X214" s="37" t="str">
        <f>IF(T214="",0,T214*2)</f>
        <v>0</v>
      </c>
      <c r="Y214" s="37" t="str">
        <f>IF(U214="",0,U214*3)</f>
        <v>0</v>
      </c>
      <c r="Z214" s="37" t="str">
        <f>IF(V214="",0,V214*4)</f>
        <v>0</v>
      </c>
      <c r="AA214" s="37" t="str">
        <f>SUM(W214:Z214)</f>
        <v>0</v>
      </c>
      <c r="AB214" s="36" t="str">
        <f>IF(N214="",0,N214*AA214)</f>
        <v>0</v>
      </c>
      <c r="AC214" s="37">
        <v>0</v>
      </c>
      <c r="AD214" s="37">
        <v>0</v>
      </c>
      <c r="AE214" s="37" t="str">
        <f>AB214+AD214</f>
        <v>0</v>
      </c>
      <c r="AF214" s="36">
        <v>0</v>
      </c>
      <c r="AG214" s="36">
        <v>0</v>
      </c>
      <c r="AH214" s="36">
        <v>0</v>
      </c>
      <c r="AI214" s="36">
        <v>0</v>
      </c>
      <c r="AJ214" s="36">
        <v>0</v>
      </c>
      <c r="AK214" s="36" t="str">
        <f>SUM(AH214:AJ214)</f>
        <v>0</v>
      </c>
      <c r="AL214" s="38">
        <v>0</v>
      </c>
      <c r="AM214" s="36" t="str">
        <f>AK214+AL214+AQ214+AR214+AS214+AT214+AU214</f>
        <v>0</v>
      </c>
      <c r="AN214" s="36" t="str">
        <f>AG214+AE214+AF214</f>
        <v>0</v>
      </c>
      <c r="AO214" s="36" t="str">
        <f>AN214-AM214</f>
        <v>0</v>
      </c>
      <c r="AP214" s="36" t="str">
        <f>AO214</f>
        <v>0</v>
      </c>
      <c r="AQ214" s="36">
        <v>0</v>
      </c>
      <c r="AR214" s="36">
        <v>0</v>
      </c>
      <c r="AS214" s="36">
        <v>0</v>
      </c>
      <c r="AT214" s="36">
        <v>0</v>
      </c>
      <c r="AU214" s="36">
        <v>0</v>
      </c>
      <c r="AV214" s="26" t="s">
        <v>590</v>
      </c>
      <c r="AW214" s="23" t="s">
        <v>591</v>
      </c>
      <c r="AX214" s="26" t="s">
        <v>590</v>
      </c>
      <c r="AY214" s="26"/>
    </row>
    <row r="215" spans="1:51">
      <c r="A215" s="31">
        <v>169</v>
      </c>
      <c r="B215" s="7">
        <v>41431</v>
      </c>
      <c r="C215" s="7" t="s">
        <v>589</v>
      </c>
      <c r="D215" s="7" t="s">
        <v>10</v>
      </c>
      <c r="E215" s="31" t="s">
        <v>307</v>
      </c>
      <c r="F215" s="31" t="s">
        <v>4</v>
      </c>
      <c r="G215" s="31" t="s">
        <v>122</v>
      </c>
      <c r="H215" s="31" t="s">
        <v>2</v>
      </c>
      <c r="I215" s="34">
        <v>0.0</v>
      </c>
      <c r="J215" s="35">
        <v>21.0</v>
      </c>
      <c r="K215" s="34">
        <v>168.0</v>
      </c>
      <c r="L215" s="34">
        <v>0</v>
      </c>
      <c r="M215" s="36">
        <v>171989.62</v>
      </c>
      <c r="N215" s="36">
        <v>19000.0</v>
      </c>
      <c r="O215" s="36">
        <v>3611782.0</v>
      </c>
      <c r="P215" s="36">
        <v>0</v>
      </c>
      <c r="Q215" s="36">
        <v>0</v>
      </c>
      <c r="R215" s="36">
        <v>3611782.0</v>
      </c>
      <c r="S215" s="35">
        <v>0</v>
      </c>
      <c r="T215" s="35">
        <v>0</v>
      </c>
      <c r="U215" s="35">
        <v>0</v>
      </c>
      <c r="V215" s="35">
        <v>0</v>
      </c>
      <c r="W215" s="37" t="str">
        <f>IF(S215="",0,S215*1.5)</f>
        <v>0</v>
      </c>
      <c r="X215" s="37" t="str">
        <f>IF(T215="",0,T215*2)</f>
        <v>0</v>
      </c>
      <c r="Y215" s="37" t="str">
        <f>IF(U215="",0,U215*3)</f>
        <v>0</v>
      </c>
      <c r="Z215" s="37" t="str">
        <f>IF(V215="",0,V215*4)</f>
        <v>0</v>
      </c>
      <c r="AA215" s="37" t="str">
        <f>SUM(W215:Z215)</f>
        <v>0</v>
      </c>
      <c r="AB215" s="36" t="str">
        <f>IF(N215="",0,N215*AA215)</f>
        <v>0</v>
      </c>
      <c r="AC215" s="37">
        <v>0</v>
      </c>
      <c r="AD215" s="37">
        <v>0</v>
      </c>
      <c r="AE215" s="37" t="str">
        <f>AB215+AD215</f>
        <v>0</v>
      </c>
      <c r="AF215" s="36">
        <v>0</v>
      </c>
      <c r="AG215" s="36">
        <v>0</v>
      </c>
      <c r="AH215" s="36">
        <v>0</v>
      </c>
      <c r="AI215" s="36">
        <v>0</v>
      </c>
      <c r="AJ215" s="36">
        <v>0</v>
      </c>
      <c r="AK215" s="36" t="str">
        <f>SUM(AH215:AJ215)</f>
        <v>0</v>
      </c>
      <c r="AL215" s="38">
        <v>0</v>
      </c>
      <c r="AM215" s="36" t="str">
        <f>AK215+AL215+AQ215+AR215+AS215+AT215+AU215</f>
        <v>0</v>
      </c>
      <c r="AN215" s="36" t="str">
        <f>AG215+AE215+AF215</f>
        <v>0</v>
      </c>
      <c r="AO215" s="36" t="str">
        <f>AN215-AM215</f>
        <v>0</v>
      </c>
      <c r="AP215" s="36" t="str">
        <f>AO215</f>
        <v>0</v>
      </c>
      <c r="AQ215" s="36">
        <v>0</v>
      </c>
      <c r="AR215" s="36">
        <v>0</v>
      </c>
      <c r="AS215" s="36">
        <v>0</v>
      </c>
      <c r="AT215" s="36">
        <v>0</v>
      </c>
      <c r="AU215" s="36">
        <v>0</v>
      </c>
      <c r="AV215" s="26" t="s">
        <v>587</v>
      </c>
      <c r="AW215" s="23" t="s">
        <v>588</v>
      </c>
      <c r="AX215" s="26" t="s">
        <v>587</v>
      </c>
      <c r="AY215" s="26"/>
    </row>
    <row r="216" spans="1:51">
      <c r="A216" s="31">
        <v>170</v>
      </c>
      <c r="B216" s="7">
        <v>41408</v>
      </c>
      <c r="C216" s="7" t="s">
        <v>586</v>
      </c>
      <c r="D216" s="7" t="s">
        <v>10</v>
      </c>
      <c r="E216" s="31" t="s">
        <v>307</v>
      </c>
      <c r="F216" s="31" t="s">
        <v>4</v>
      </c>
      <c r="G216" s="31" t="s">
        <v>14</v>
      </c>
      <c r="H216" s="31" t="s">
        <v>2</v>
      </c>
      <c r="I216" s="34">
        <v>0.0</v>
      </c>
      <c r="J216" s="35">
        <v>21.0</v>
      </c>
      <c r="K216" s="34">
        <v>168.0</v>
      </c>
      <c r="L216" s="34">
        <v>0</v>
      </c>
      <c r="M216" s="36">
        <v>168006.76</v>
      </c>
      <c r="N216" s="36">
        <v>18000.0</v>
      </c>
      <c r="O216" s="36">
        <v>3528142.0</v>
      </c>
      <c r="P216" s="36">
        <v>0</v>
      </c>
      <c r="Q216" s="36">
        <v>0</v>
      </c>
      <c r="R216" s="36">
        <v>3528142.0</v>
      </c>
      <c r="S216" s="35">
        <v>0</v>
      </c>
      <c r="T216" s="35">
        <v>0</v>
      </c>
      <c r="U216" s="35">
        <v>0</v>
      </c>
      <c r="V216" s="35">
        <v>0</v>
      </c>
      <c r="W216" s="37" t="str">
        <f>IF(S216="",0,S216*1.5)</f>
        <v>0</v>
      </c>
      <c r="X216" s="37" t="str">
        <f>IF(T216="",0,T216*2)</f>
        <v>0</v>
      </c>
      <c r="Y216" s="37" t="str">
        <f>IF(U216="",0,U216*3)</f>
        <v>0</v>
      </c>
      <c r="Z216" s="37" t="str">
        <f>IF(V216="",0,V216*4)</f>
        <v>0</v>
      </c>
      <c r="AA216" s="37" t="str">
        <f>SUM(W216:Z216)</f>
        <v>0</v>
      </c>
      <c r="AB216" s="36" t="str">
        <f>IF(N216="",0,N216*AA216)</f>
        <v>0</v>
      </c>
      <c r="AC216" s="37">
        <v>0</v>
      </c>
      <c r="AD216" s="37">
        <v>0</v>
      </c>
      <c r="AE216" s="37" t="str">
        <f>AB216+AD216</f>
        <v>0</v>
      </c>
      <c r="AF216" s="36">
        <v>0</v>
      </c>
      <c r="AG216" s="36">
        <v>0</v>
      </c>
      <c r="AH216" s="36">
        <v>0</v>
      </c>
      <c r="AI216" s="36">
        <v>0</v>
      </c>
      <c r="AJ216" s="36">
        <v>0</v>
      </c>
      <c r="AK216" s="36" t="str">
        <f>SUM(AH216:AJ216)</f>
        <v>0</v>
      </c>
      <c r="AL216" s="38">
        <v>0</v>
      </c>
      <c r="AM216" s="36" t="str">
        <f>AK216+AL216+AQ216+AR216+AS216+AT216+AU216</f>
        <v>0</v>
      </c>
      <c r="AN216" s="36" t="str">
        <f>AG216+AE216+AF216</f>
        <v>0</v>
      </c>
      <c r="AO216" s="36" t="str">
        <f>AN216-AM216</f>
        <v>0</v>
      </c>
      <c r="AP216" s="36" t="str">
        <f>AO216</f>
        <v>0</v>
      </c>
      <c r="AQ216" s="36">
        <v>0</v>
      </c>
      <c r="AR216" s="36">
        <v>0</v>
      </c>
      <c r="AS216" s="36">
        <v>0</v>
      </c>
      <c r="AT216" s="36">
        <v>0</v>
      </c>
      <c r="AU216" s="36">
        <v>0</v>
      </c>
      <c r="AV216" s="26" t="s">
        <v>584</v>
      </c>
      <c r="AW216" s="23" t="s">
        <v>585</v>
      </c>
      <c r="AX216" s="26" t="s">
        <v>584</v>
      </c>
      <c r="AY216" s="26"/>
    </row>
    <row r="217" spans="1:51" customHeight="1" ht="22">
      <c r="A217" s="32"/>
      <c r="B217" s="8"/>
      <c r="C217" s="10" t="s">
        <v>275</v>
      </c>
      <c r="D217" s="10"/>
      <c r="E217" s="32"/>
      <c r="F217" s="32"/>
      <c r="G217" s="32"/>
      <c r="H217" s="32"/>
      <c r="I217" s="17"/>
      <c r="J217" s="13" t="str">
        <f>SUM(J209:J216)</f>
        <v>0</v>
      </c>
      <c r="K217" s="17" t="str">
        <f>SUM(K209:K216)</f>
        <v>0</v>
      </c>
      <c r="L217" s="17" t="str">
        <f>SUM(L209:L216)</f>
        <v>0</v>
      </c>
      <c r="M217" s="19" t="str">
        <f>SUM(M209:M216)</f>
        <v>0</v>
      </c>
      <c r="N217" s="19" t="str">
        <f>SUM(N209:N216)</f>
        <v>0</v>
      </c>
      <c r="O217" s="19" t="str">
        <f>SUM(O209:O216)</f>
        <v>0</v>
      </c>
      <c r="P217" s="19" t="str">
        <f>SUM(P209:P216)</f>
        <v>0</v>
      </c>
      <c r="Q217" s="19" t="str">
        <f>SUM(Q209:Q216)</f>
        <v>0</v>
      </c>
      <c r="R217" s="19" t="str">
        <f>SUM(R209:R216)</f>
        <v>0</v>
      </c>
      <c r="S217" s="13" t="str">
        <f>SUM(S209:S216)</f>
        <v>0</v>
      </c>
      <c r="T217" s="13" t="str">
        <f>SUM(T209:T216)</f>
        <v>0</v>
      </c>
      <c r="U217" s="13" t="str">
        <f>SUM(U209:U216)</f>
        <v>0</v>
      </c>
      <c r="V217" s="13" t="str">
        <f>SUM(V209:V216)</f>
        <v>0</v>
      </c>
      <c r="W217" s="15" t="str">
        <f>SUM(W209:W216)</f>
        <v>0</v>
      </c>
      <c r="X217" s="15" t="str">
        <f>SUM(X209:X216)</f>
        <v>0</v>
      </c>
      <c r="Y217" s="15" t="str">
        <f>SUM(Y209:Y216)</f>
        <v>0</v>
      </c>
      <c r="Z217" s="15" t="str">
        <f>SUM(Z209:Z216)</f>
        <v>0</v>
      </c>
      <c r="AA217" s="15" t="str">
        <f>SUM(AA209:AA216)</f>
        <v>0</v>
      </c>
      <c r="AB217" s="19" t="str">
        <f>SUM(AB209:AB216)</f>
        <v>0</v>
      </c>
      <c r="AC217" s="15" t="str">
        <f>SUM(AC209:AC216)</f>
        <v>0</v>
      </c>
      <c r="AD217" s="15" t="str">
        <f>SUM(AD209:AD216)</f>
        <v>0</v>
      </c>
      <c r="AE217" s="15" t="str">
        <f>SUM(AE209:AE216)</f>
        <v>0</v>
      </c>
      <c r="AF217" s="19" t="str">
        <f>SUM(AF209:AF216)</f>
        <v>0</v>
      </c>
      <c r="AG217" s="19" t="str">
        <f>SUM(AG209:AG216)</f>
        <v>0</v>
      </c>
      <c r="AH217" s="19" t="str">
        <f>SUM(AH209:AH216)</f>
        <v>0</v>
      </c>
      <c r="AI217" s="19" t="str">
        <f>SUM(AI209:AI216)</f>
        <v>0</v>
      </c>
      <c r="AJ217" s="19" t="str">
        <f>SUM(AJ209:AJ216)</f>
        <v>0</v>
      </c>
      <c r="AK217" s="19" t="str">
        <f>SUM(AK209:AK216)</f>
        <v>0</v>
      </c>
      <c r="AL217" s="21" t="str">
        <f>SUM(AL209:AL216)</f>
        <v>0</v>
      </c>
      <c r="AM217" s="19" t="str">
        <f>SUM(AM209:AM216)</f>
        <v>0</v>
      </c>
      <c r="AN217" s="19" t="str">
        <f>SUM(AN209:AN216)</f>
        <v>0</v>
      </c>
      <c r="AO217" s="19" t="str">
        <f>SUM(AO209:AO216)</f>
        <v>0</v>
      </c>
      <c r="AP217" s="19" t="str">
        <f>SUM(AP209:AP216)</f>
        <v>0</v>
      </c>
      <c r="AQ217" s="19" t="str">
        <f>SUM(AQ209:AQ216)</f>
        <v>0</v>
      </c>
      <c r="AR217" s="19" t="str">
        <f>SUM(AR209:AR216)</f>
        <v>0</v>
      </c>
      <c r="AS217" s="19" t="str">
        <f>SUM(AS209:AS216)</f>
        <v>0</v>
      </c>
      <c r="AT217" s="19" t="str">
        <f>SUM(AT209:AT216)</f>
        <v>0</v>
      </c>
      <c r="AU217" s="19" t="str">
        <f>SUM(AU209:AU216)</f>
        <v>0</v>
      </c>
      <c r="AV217" s="27"/>
      <c r="AW217" s="24"/>
      <c r="AX217" s="27"/>
      <c r="AY217" s="27"/>
    </row>
    <row r="218" spans="1:51" customHeight="1" ht="20">
      <c r="A218" s="33"/>
      <c r="B218" s="9"/>
      <c r="C218" s="11" t="s">
        <v>286</v>
      </c>
      <c r="D218" s="11"/>
      <c r="E218" s="33"/>
      <c r="F218" s="33"/>
      <c r="G218" s="33"/>
      <c r="H218" s="33"/>
      <c r="I218" s="18"/>
      <c r="J218" s="14"/>
      <c r="K218" s="18"/>
      <c r="L218" s="18"/>
      <c r="M218" s="20"/>
      <c r="N218" s="20"/>
      <c r="O218" s="20"/>
      <c r="P218" s="20"/>
      <c r="Q218" s="20"/>
      <c r="R218" s="20"/>
      <c r="S218" s="14"/>
      <c r="T218" s="14"/>
      <c r="U218" s="14"/>
      <c r="V218" s="14"/>
      <c r="W218" s="16"/>
      <c r="X218" s="16"/>
      <c r="Y218" s="16"/>
      <c r="Z218" s="16"/>
      <c r="AA218" s="16"/>
      <c r="AB218" s="20"/>
      <c r="AC218" s="16"/>
      <c r="AD218" s="16"/>
      <c r="AE218" s="16"/>
      <c r="AF218" s="20"/>
      <c r="AG218" s="20"/>
      <c r="AH218" s="20"/>
      <c r="AI218" s="20"/>
      <c r="AJ218" s="20"/>
      <c r="AK218" s="20"/>
      <c r="AL218" s="22"/>
      <c r="AM218" s="20"/>
      <c r="AN218" s="20"/>
      <c r="AO218" s="20"/>
      <c r="AP218" s="20"/>
      <c r="AQ218" s="20"/>
      <c r="AR218" s="20"/>
      <c r="AS218" s="20"/>
      <c r="AT218" s="20"/>
      <c r="AU218" s="20"/>
      <c r="AV218" s="28"/>
      <c r="AW218" s="25"/>
      <c r="AX218" s="28"/>
      <c r="AY218" s="28"/>
    </row>
    <row r="219" spans="1:51">
      <c r="A219" s="31">
        <v>171</v>
      </c>
      <c r="B219" s="7">
        <v>42822</v>
      </c>
      <c r="C219" s="7" t="s">
        <v>583</v>
      </c>
      <c r="D219" s="7" t="s">
        <v>582</v>
      </c>
      <c r="E219" s="31" t="s">
        <v>307</v>
      </c>
      <c r="F219" s="31" t="s">
        <v>4</v>
      </c>
      <c r="G219" s="31" t="s">
        <v>122</v>
      </c>
      <c r="H219" s="31" t="s">
        <v>2</v>
      </c>
      <c r="I219" s="34">
        <v>0.0</v>
      </c>
      <c r="J219" s="35">
        <v>21.0</v>
      </c>
      <c r="K219" s="34">
        <v>168.0</v>
      </c>
      <c r="L219" s="34">
        <v>0</v>
      </c>
      <c r="M219" s="36">
        <v>179119.05</v>
      </c>
      <c r="N219" s="36">
        <v>21743.0</v>
      </c>
      <c r="O219" s="36">
        <v>3761500.0</v>
      </c>
      <c r="P219" s="36">
        <v>0</v>
      </c>
      <c r="Q219" s="36">
        <v>0</v>
      </c>
      <c r="R219" s="36">
        <v>3761500.0</v>
      </c>
      <c r="S219" s="35">
        <v>0</v>
      </c>
      <c r="T219" s="35">
        <v>0</v>
      </c>
      <c r="U219" s="35">
        <v>0</v>
      </c>
      <c r="V219" s="35">
        <v>0</v>
      </c>
      <c r="W219" s="37" t="str">
        <f>IF(S219="",0,S219*1.5)</f>
        <v>0</v>
      </c>
      <c r="X219" s="37" t="str">
        <f>IF(T219="",0,T219*2)</f>
        <v>0</v>
      </c>
      <c r="Y219" s="37" t="str">
        <f>IF(U219="",0,U219*3)</f>
        <v>0</v>
      </c>
      <c r="Z219" s="37" t="str">
        <f>IF(V219="",0,V219*4)</f>
        <v>0</v>
      </c>
      <c r="AA219" s="37" t="str">
        <f>SUM(W219:Z219)</f>
        <v>0</v>
      </c>
      <c r="AB219" s="36" t="str">
        <f>IF(N219="",0,N219*AA219)</f>
        <v>0</v>
      </c>
      <c r="AC219" s="37">
        <v>0</v>
      </c>
      <c r="AD219" s="37">
        <v>0</v>
      </c>
      <c r="AE219" s="37" t="str">
        <f>AB219+AD219</f>
        <v>0</v>
      </c>
      <c r="AF219" s="36">
        <v>1060000.0</v>
      </c>
      <c r="AG219" s="36">
        <v>1060000.0</v>
      </c>
      <c r="AH219" s="36">
        <v>0</v>
      </c>
      <c r="AI219" s="36">
        <v>0</v>
      </c>
      <c r="AJ219" s="36">
        <v>0</v>
      </c>
      <c r="AK219" s="36" t="str">
        <f>SUM(AH219:AJ219)</f>
        <v>0</v>
      </c>
      <c r="AL219" s="38">
        <v>0</v>
      </c>
      <c r="AM219" s="36" t="str">
        <f>AK219+AL219+AQ219+AR219+AS219+AT219+AU219</f>
        <v>0</v>
      </c>
      <c r="AN219" s="36" t="str">
        <f>AG219+AE219+AF219</f>
        <v>0</v>
      </c>
      <c r="AO219" s="36" t="str">
        <f>AN219-AM219</f>
        <v>0</v>
      </c>
      <c r="AP219" s="36" t="str">
        <f>AO219</f>
        <v>0</v>
      </c>
      <c r="AQ219" s="36">
        <v>0</v>
      </c>
      <c r="AR219" s="36">
        <v>0</v>
      </c>
      <c r="AS219" s="36">
        <v>0</v>
      </c>
      <c r="AT219" s="36">
        <v>0</v>
      </c>
      <c r="AU219" s="36">
        <v>0</v>
      </c>
      <c r="AV219" s="26" t="s">
        <v>580</v>
      </c>
      <c r="AW219" s="23" t="s">
        <v>581</v>
      </c>
      <c r="AX219" s="26" t="s">
        <v>580</v>
      </c>
      <c r="AY219" s="26"/>
    </row>
    <row r="220" spans="1:51">
      <c r="A220" s="31">
        <v>172</v>
      </c>
      <c r="B220" s="7">
        <v>42437</v>
      </c>
      <c r="C220" s="7" t="s">
        <v>579</v>
      </c>
      <c r="D220" s="7" t="s">
        <v>505</v>
      </c>
      <c r="E220" s="31" t="s">
        <v>307</v>
      </c>
      <c r="F220" s="31" t="s">
        <v>4</v>
      </c>
      <c r="G220" s="31" t="s">
        <v>122</v>
      </c>
      <c r="H220" s="31" t="s">
        <v>2</v>
      </c>
      <c r="I220" s="34">
        <v>0.0</v>
      </c>
      <c r="J220" s="35">
        <v>21.0</v>
      </c>
      <c r="K220" s="34">
        <v>168.0</v>
      </c>
      <c r="L220" s="34">
        <v>0</v>
      </c>
      <c r="M220" s="36">
        <v>179119.05</v>
      </c>
      <c r="N220" s="36">
        <v>21743.0</v>
      </c>
      <c r="O220" s="36">
        <v>3761500.0</v>
      </c>
      <c r="P220" s="36">
        <v>0</v>
      </c>
      <c r="Q220" s="36">
        <v>0</v>
      </c>
      <c r="R220" s="36">
        <v>3761500.0</v>
      </c>
      <c r="S220" s="35">
        <v>0</v>
      </c>
      <c r="T220" s="35">
        <v>0</v>
      </c>
      <c r="U220" s="35">
        <v>0</v>
      </c>
      <c r="V220" s="35">
        <v>0</v>
      </c>
      <c r="W220" s="37" t="str">
        <f>IF(S220="",0,S220*1.5)</f>
        <v>0</v>
      </c>
      <c r="X220" s="37" t="str">
        <f>IF(T220="",0,T220*2)</f>
        <v>0</v>
      </c>
      <c r="Y220" s="37" t="str">
        <f>IF(U220="",0,U220*3)</f>
        <v>0</v>
      </c>
      <c r="Z220" s="37" t="str">
        <f>IF(V220="",0,V220*4)</f>
        <v>0</v>
      </c>
      <c r="AA220" s="37" t="str">
        <f>SUM(W220:Z220)</f>
        <v>0</v>
      </c>
      <c r="AB220" s="36" t="str">
        <f>IF(N220="",0,N220*AA220)</f>
        <v>0</v>
      </c>
      <c r="AC220" s="37">
        <v>0</v>
      </c>
      <c r="AD220" s="37">
        <v>0</v>
      </c>
      <c r="AE220" s="37" t="str">
        <f>AB220+AD220</f>
        <v>0</v>
      </c>
      <c r="AF220" s="36">
        <v>1113000.0</v>
      </c>
      <c r="AG220" s="36">
        <v>1113000.0</v>
      </c>
      <c r="AH220" s="36">
        <v>0</v>
      </c>
      <c r="AI220" s="36">
        <v>0</v>
      </c>
      <c r="AJ220" s="36">
        <v>0</v>
      </c>
      <c r="AK220" s="36" t="str">
        <f>SUM(AH220:AJ220)</f>
        <v>0</v>
      </c>
      <c r="AL220" s="38">
        <v>0</v>
      </c>
      <c r="AM220" s="36" t="str">
        <f>AK220+AL220+AQ220+AR220+AS220+AT220+AU220</f>
        <v>0</v>
      </c>
      <c r="AN220" s="36" t="str">
        <f>AG220+AE220+AF220</f>
        <v>0</v>
      </c>
      <c r="AO220" s="36" t="str">
        <f>AN220-AM220</f>
        <v>0</v>
      </c>
      <c r="AP220" s="36" t="str">
        <f>AO220</f>
        <v>0</v>
      </c>
      <c r="AQ220" s="36">
        <v>0</v>
      </c>
      <c r="AR220" s="36">
        <v>0</v>
      </c>
      <c r="AS220" s="36">
        <v>0</v>
      </c>
      <c r="AT220" s="36">
        <v>0</v>
      </c>
      <c r="AU220" s="36">
        <v>0</v>
      </c>
      <c r="AV220" s="26" t="s">
        <v>577</v>
      </c>
      <c r="AW220" s="23" t="s">
        <v>578</v>
      </c>
      <c r="AX220" s="26" t="s">
        <v>577</v>
      </c>
      <c r="AY220" s="26"/>
    </row>
    <row r="221" spans="1:51">
      <c r="A221" s="31">
        <v>173</v>
      </c>
      <c r="B221" s="7">
        <v>41303</v>
      </c>
      <c r="C221" s="7" t="s">
        <v>576</v>
      </c>
      <c r="D221" s="7" t="s">
        <v>22</v>
      </c>
      <c r="E221" s="31" t="s">
        <v>307</v>
      </c>
      <c r="F221" s="31" t="s">
        <v>4</v>
      </c>
      <c r="G221" s="31" t="s">
        <v>26</v>
      </c>
      <c r="H221" s="31" t="s">
        <v>2</v>
      </c>
      <c r="I221" s="34">
        <v>0.0</v>
      </c>
      <c r="J221" s="35">
        <v>21.0</v>
      </c>
      <c r="K221" s="34">
        <v>168.0</v>
      </c>
      <c r="L221" s="34">
        <v>0</v>
      </c>
      <c r="M221" s="36">
        <v>196190.48</v>
      </c>
      <c r="N221" s="36">
        <v>23815.0</v>
      </c>
      <c r="O221" s="36">
        <v>4120000.0</v>
      </c>
      <c r="P221" s="36">
        <v>300000.0</v>
      </c>
      <c r="Q221" s="36">
        <v>0</v>
      </c>
      <c r="R221" s="36">
        <v>4420000.0</v>
      </c>
      <c r="S221" s="35">
        <v>0</v>
      </c>
      <c r="T221" s="35">
        <v>0</v>
      </c>
      <c r="U221" s="35">
        <v>0</v>
      </c>
      <c r="V221" s="35">
        <v>0</v>
      </c>
      <c r="W221" s="37" t="str">
        <f>IF(S221="",0,S221*1.5)</f>
        <v>0</v>
      </c>
      <c r="X221" s="37" t="str">
        <f>IF(T221="",0,T221*2)</f>
        <v>0</v>
      </c>
      <c r="Y221" s="37" t="str">
        <f>IF(U221="",0,U221*3)</f>
        <v>0</v>
      </c>
      <c r="Z221" s="37" t="str">
        <f>IF(V221="",0,V221*4)</f>
        <v>0</v>
      </c>
      <c r="AA221" s="37" t="str">
        <f>SUM(W221:Z221)</f>
        <v>0</v>
      </c>
      <c r="AB221" s="36" t="str">
        <f>IF(N221="",0,N221*AA221)</f>
        <v>0</v>
      </c>
      <c r="AC221" s="37">
        <v>0</v>
      </c>
      <c r="AD221" s="37">
        <v>0</v>
      </c>
      <c r="AE221" s="37" t="str">
        <f>AB221+AD221</f>
        <v>0</v>
      </c>
      <c r="AF221" s="36">
        <v>0</v>
      </c>
      <c r="AG221" s="36">
        <v>300000.0</v>
      </c>
      <c r="AH221" s="36">
        <v>0</v>
      </c>
      <c r="AI221" s="36">
        <v>0</v>
      </c>
      <c r="AJ221" s="36">
        <v>0</v>
      </c>
      <c r="AK221" s="36" t="str">
        <f>SUM(AH221:AJ221)</f>
        <v>0</v>
      </c>
      <c r="AL221" s="38">
        <v>0</v>
      </c>
      <c r="AM221" s="36" t="str">
        <f>AK221+AL221+AQ221+AR221+AS221+AT221+AU221</f>
        <v>0</v>
      </c>
      <c r="AN221" s="36" t="str">
        <f>AG221+AE221+AF221</f>
        <v>0</v>
      </c>
      <c r="AO221" s="36" t="str">
        <f>AN221-AM221</f>
        <v>0</v>
      </c>
      <c r="AP221" s="36" t="str">
        <f>AO221</f>
        <v>0</v>
      </c>
      <c r="AQ221" s="36">
        <v>0</v>
      </c>
      <c r="AR221" s="36">
        <v>0</v>
      </c>
      <c r="AS221" s="36">
        <v>0</v>
      </c>
      <c r="AT221" s="36">
        <v>0</v>
      </c>
      <c r="AU221" s="36">
        <v>0</v>
      </c>
      <c r="AV221" s="26" t="s">
        <v>574</v>
      </c>
      <c r="AW221" s="23" t="s">
        <v>575</v>
      </c>
      <c r="AX221" s="26" t="s">
        <v>574</v>
      </c>
      <c r="AY221" s="26"/>
    </row>
    <row r="222" spans="1:51">
      <c r="A222" s="31">
        <v>174</v>
      </c>
      <c r="B222" s="7">
        <v>42904</v>
      </c>
      <c r="C222" s="7" t="s">
        <v>573</v>
      </c>
      <c r="D222" s="7" t="s">
        <v>10</v>
      </c>
      <c r="E222" s="31" t="s">
        <v>307</v>
      </c>
      <c r="F222" s="31" t="s">
        <v>4</v>
      </c>
      <c r="G222" s="31" t="s">
        <v>70</v>
      </c>
      <c r="H222" s="31" t="s">
        <v>2</v>
      </c>
      <c r="I222" s="34">
        <v>0.0</v>
      </c>
      <c r="J222" s="35">
        <v>21.0</v>
      </c>
      <c r="K222" s="34">
        <v>168.0</v>
      </c>
      <c r="L222" s="34">
        <v>0</v>
      </c>
      <c r="M222" s="36">
        <v>179119.05</v>
      </c>
      <c r="N222" s="36">
        <v>21743.0</v>
      </c>
      <c r="O222" s="36">
        <v>3761500.0</v>
      </c>
      <c r="P222" s="36">
        <v>0</v>
      </c>
      <c r="Q222" s="36">
        <v>0</v>
      </c>
      <c r="R222" s="36">
        <v>3761500.0</v>
      </c>
      <c r="S222" s="35">
        <v>0</v>
      </c>
      <c r="T222" s="35">
        <v>0</v>
      </c>
      <c r="U222" s="35">
        <v>0</v>
      </c>
      <c r="V222" s="35">
        <v>0</v>
      </c>
      <c r="W222" s="37" t="str">
        <f>IF(S222="",0,S222*1.5)</f>
        <v>0</v>
      </c>
      <c r="X222" s="37" t="str">
        <f>IF(T222="",0,T222*2)</f>
        <v>0</v>
      </c>
      <c r="Y222" s="37" t="str">
        <f>IF(U222="",0,U222*3)</f>
        <v>0</v>
      </c>
      <c r="Z222" s="37" t="str">
        <f>IF(V222="",0,V222*4)</f>
        <v>0</v>
      </c>
      <c r="AA222" s="37" t="str">
        <f>SUM(W222:Z222)</f>
        <v>0</v>
      </c>
      <c r="AB222" s="36" t="str">
        <f>IF(N222="",0,N222*AA222)</f>
        <v>0</v>
      </c>
      <c r="AC222" s="37">
        <v>0</v>
      </c>
      <c r="AD222" s="37">
        <v>0</v>
      </c>
      <c r="AE222" s="37" t="str">
        <f>AB222+AD222</f>
        <v>0</v>
      </c>
      <c r="AF222" s="36">
        <v>756000.0</v>
      </c>
      <c r="AG222" s="36">
        <v>756000.0</v>
      </c>
      <c r="AH222" s="36">
        <v>0</v>
      </c>
      <c r="AI222" s="36">
        <v>0</v>
      </c>
      <c r="AJ222" s="36">
        <v>0</v>
      </c>
      <c r="AK222" s="36" t="str">
        <f>SUM(AH222:AJ222)</f>
        <v>0</v>
      </c>
      <c r="AL222" s="38">
        <v>0</v>
      </c>
      <c r="AM222" s="36" t="str">
        <f>AK222+AL222+AQ222+AR222+AS222+AT222+AU222</f>
        <v>0</v>
      </c>
      <c r="AN222" s="36" t="str">
        <f>AG222+AE222+AF222</f>
        <v>0</v>
      </c>
      <c r="AO222" s="36" t="str">
        <f>AN222-AM222</f>
        <v>0</v>
      </c>
      <c r="AP222" s="36" t="str">
        <f>AO222</f>
        <v>0</v>
      </c>
      <c r="AQ222" s="36">
        <v>0</v>
      </c>
      <c r="AR222" s="36">
        <v>0</v>
      </c>
      <c r="AS222" s="36">
        <v>0</v>
      </c>
      <c r="AT222" s="36">
        <v>0</v>
      </c>
      <c r="AU222" s="36">
        <v>0</v>
      </c>
      <c r="AV222" s="26" t="s">
        <v>571</v>
      </c>
      <c r="AW222" s="23" t="s">
        <v>572</v>
      </c>
      <c r="AX222" s="26" t="s">
        <v>571</v>
      </c>
      <c r="AY222" s="26"/>
    </row>
    <row r="223" spans="1:51">
      <c r="A223" s="31">
        <v>175</v>
      </c>
      <c r="B223" s="7">
        <v>42593</v>
      </c>
      <c r="C223" s="7" t="s">
        <v>570</v>
      </c>
      <c r="D223" s="7" t="s">
        <v>10</v>
      </c>
      <c r="E223" s="31" t="s">
        <v>307</v>
      </c>
      <c r="F223" s="31" t="s">
        <v>4</v>
      </c>
      <c r="G223" s="31" t="s">
        <v>78</v>
      </c>
      <c r="H223" s="31" t="s">
        <v>2</v>
      </c>
      <c r="I223" s="34">
        <v>0.0</v>
      </c>
      <c r="J223" s="35">
        <v>21.0</v>
      </c>
      <c r="K223" s="34">
        <v>168.0</v>
      </c>
      <c r="L223" s="34">
        <v>0</v>
      </c>
      <c r="M223" s="36">
        <v>181476.19</v>
      </c>
      <c r="N223" s="36">
        <v>21743.0</v>
      </c>
      <c r="O223" s="36">
        <v>3811000.0</v>
      </c>
      <c r="P223" s="36">
        <v>0</v>
      </c>
      <c r="Q223" s="36">
        <v>0</v>
      </c>
      <c r="R223" s="36">
        <v>3811000.0</v>
      </c>
      <c r="S223" s="35">
        <v>0</v>
      </c>
      <c r="T223" s="35">
        <v>0</v>
      </c>
      <c r="U223" s="35">
        <v>0</v>
      </c>
      <c r="V223" s="35">
        <v>0</v>
      </c>
      <c r="W223" s="37" t="str">
        <f>IF(S223="",0,S223*1.5)</f>
        <v>0</v>
      </c>
      <c r="X223" s="37" t="str">
        <f>IF(T223="",0,T223*2)</f>
        <v>0</v>
      </c>
      <c r="Y223" s="37" t="str">
        <f>IF(U223="",0,U223*3)</f>
        <v>0</v>
      </c>
      <c r="Z223" s="37" t="str">
        <f>IF(V223="",0,V223*4)</f>
        <v>0</v>
      </c>
      <c r="AA223" s="37" t="str">
        <f>SUM(W223:Z223)</f>
        <v>0</v>
      </c>
      <c r="AB223" s="36" t="str">
        <f>IF(N223="",0,N223*AA223)</f>
        <v>0</v>
      </c>
      <c r="AC223" s="37">
        <v>0</v>
      </c>
      <c r="AD223" s="37">
        <v>0</v>
      </c>
      <c r="AE223" s="37" t="str">
        <f>AB223+AD223</f>
        <v>0</v>
      </c>
      <c r="AF223" s="36">
        <v>1113000.0</v>
      </c>
      <c r="AG223" s="36">
        <v>1113000.0</v>
      </c>
      <c r="AH223" s="36">
        <v>0</v>
      </c>
      <c r="AI223" s="36">
        <v>0</v>
      </c>
      <c r="AJ223" s="36">
        <v>0</v>
      </c>
      <c r="AK223" s="36" t="str">
        <f>SUM(AH223:AJ223)</f>
        <v>0</v>
      </c>
      <c r="AL223" s="38">
        <v>0</v>
      </c>
      <c r="AM223" s="36" t="str">
        <f>AK223+AL223+AQ223+AR223+AS223+AT223+AU223</f>
        <v>0</v>
      </c>
      <c r="AN223" s="36" t="str">
        <f>AG223+AE223+AF223</f>
        <v>0</v>
      </c>
      <c r="AO223" s="36" t="str">
        <f>AN223-AM223</f>
        <v>0</v>
      </c>
      <c r="AP223" s="36" t="str">
        <f>AO223</f>
        <v>0</v>
      </c>
      <c r="AQ223" s="36">
        <v>0</v>
      </c>
      <c r="AR223" s="36">
        <v>0</v>
      </c>
      <c r="AS223" s="36">
        <v>0</v>
      </c>
      <c r="AT223" s="36">
        <v>0</v>
      </c>
      <c r="AU223" s="36">
        <v>0</v>
      </c>
      <c r="AV223" s="26" t="s">
        <v>568</v>
      </c>
      <c r="AW223" s="23" t="s">
        <v>569</v>
      </c>
      <c r="AX223" s="26" t="s">
        <v>568</v>
      </c>
      <c r="AY223" s="26"/>
    </row>
    <row r="224" spans="1:51" customHeight="1" ht="22">
      <c r="A224" s="32"/>
      <c r="B224" s="8"/>
      <c r="C224" s="10" t="s">
        <v>275</v>
      </c>
      <c r="D224" s="10"/>
      <c r="E224" s="32"/>
      <c r="F224" s="32"/>
      <c r="G224" s="32"/>
      <c r="H224" s="32"/>
      <c r="I224" s="17"/>
      <c r="J224" s="13" t="str">
        <f>SUM(J219:J223)</f>
        <v>0</v>
      </c>
      <c r="K224" s="17" t="str">
        <f>SUM(K219:K223)</f>
        <v>0</v>
      </c>
      <c r="L224" s="17" t="str">
        <f>SUM(L219:L223)</f>
        <v>0</v>
      </c>
      <c r="M224" s="19" t="str">
        <f>SUM(M219:M223)</f>
        <v>0</v>
      </c>
      <c r="N224" s="19" t="str">
        <f>SUM(N219:N223)</f>
        <v>0</v>
      </c>
      <c r="O224" s="19" t="str">
        <f>SUM(O219:O223)</f>
        <v>0</v>
      </c>
      <c r="P224" s="19" t="str">
        <f>SUM(P219:P223)</f>
        <v>0</v>
      </c>
      <c r="Q224" s="19" t="str">
        <f>SUM(Q219:Q223)</f>
        <v>0</v>
      </c>
      <c r="R224" s="19" t="str">
        <f>SUM(R219:R223)</f>
        <v>0</v>
      </c>
      <c r="S224" s="13" t="str">
        <f>SUM(S219:S223)</f>
        <v>0</v>
      </c>
      <c r="T224" s="13" t="str">
        <f>SUM(T219:T223)</f>
        <v>0</v>
      </c>
      <c r="U224" s="13" t="str">
        <f>SUM(U219:U223)</f>
        <v>0</v>
      </c>
      <c r="V224" s="13" t="str">
        <f>SUM(V219:V223)</f>
        <v>0</v>
      </c>
      <c r="W224" s="15" t="str">
        <f>SUM(W219:W223)</f>
        <v>0</v>
      </c>
      <c r="X224" s="15" t="str">
        <f>SUM(X219:X223)</f>
        <v>0</v>
      </c>
      <c r="Y224" s="15" t="str">
        <f>SUM(Y219:Y223)</f>
        <v>0</v>
      </c>
      <c r="Z224" s="15" t="str">
        <f>SUM(Z219:Z223)</f>
        <v>0</v>
      </c>
      <c r="AA224" s="15" t="str">
        <f>SUM(AA219:AA223)</f>
        <v>0</v>
      </c>
      <c r="AB224" s="19" t="str">
        <f>SUM(AB219:AB223)</f>
        <v>0</v>
      </c>
      <c r="AC224" s="15" t="str">
        <f>SUM(AC219:AC223)</f>
        <v>0</v>
      </c>
      <c r="AD224" s="15" t="str">
        <f>SUM(AD219:AD223)</f>
        <v>0</v>
      </c>
      <c r="AE224" s="15" t="str">
        <f>SUM(AE219:AE223)</f>
        <v>0</v>
      </c>
      <c r="AF224" s="19" t="str">
        <f>SUM(AF219:AF223)</f>
        <v>0</v>
      </c>
      <c r="AG224" s="19" t="str">
        <f>SUM(AG219:AG223)</f>
        <v>0</v>
      </c>
      <c r="AH224" s="19" t="str">
        <f>SUM(AH219:AH223)</f>
        <v>0</v>
      </c>
      <c r="AI224" s="19" t="str">
        <f>SUM(AI219:AI223)</f>
        <v>0</v>
      </c>
      <c r="AJ224" s="19" t="str">
        <f>SUM(AJ219:AJ223)</f>
        <v>0</v>
      </c>
      <c r="AK224" s="19" t="str">
        <f>SUM(AK219:AK223)</f>
        <v>0</v>
      </c>
      <c r="AL224" s="21" t="str">
        <f>SUM(AL219:AL223)</f>
        <v>0</v>
      </c>
      <c r="AM224" s="19" t="str">
        <f>SUM(AM219:AM223)</f>
        <v>0</v>
      </c>
      <c r="AN224" s="19" t="str">
        <f>SUM(AN219:AN223)</f>
        <v>0</v>
      </c>
      <c r="AO224" s="19" t="str">
        <f>SUM(AO219:AO223)</f>
        <v>0</v>
      </c>
      <c r="AP224" s="19" t="str">
        <f>SUM(AP219:AP223)</f>
        <v>0</v>
      </c>
      <c r="AQ224" s="19" t="str">
        <f>SUM(AQ219:AQ223)</f>
        <v>0</v>
      </c>
      <c r="AR224" s="19" t="str">
        <f>SUM(AR219:AR223)</f>
        <v>0</v>
      </c>
      <c r="AS224" s="19" t="str">
        <f>SUM(AS219:AS223)</f>
        <v>0</v>
      </c>
      <c r="AT224" s="19" t="str">
        <f>SUM(AT219:AT223)</f>
        <v>0</v>
      </c>
      <c r="AU224" s="19" t="str">
        <f>SUM(AU219:AU223)</f>
        <v>0</v>
      </c>
      <c r="AV224" s="27"/>
      <c r="AW224" s="24"/>
      <c r="AX224" s="27"/>
      <c r="AY224" s="27"/>
    </row>
    <row r="225" spans="1:51" customHeight="1" ht="20">
      <c r="A225" s="33"/>
      <c r="B225" s="9"/>
      <c r="C225" s="11" t="s">
        <v>1142</v>
      </c>
      <c r="D225" s="11"/>
      <c r="E225" s="33"/>
      <c r="F225" s="33"/>
      <c r="G225" s="33"/>
      <c r="H225" s="33"/>
      <c r="I225" s="18"/>
      <c r="J225" s="14"/>
      <c r="K225" s="18"/>
      <c r="L225" s="18"/>
      <c r="M225" s="20"/>
      <c r="N225" s="20"/>
      <c r="O225" s="20"/>
      <c r="P225" s="20"/>
      <c r="Q225" s="20"/>
      <c r="R225" s="20"/>
      <c r="S225" s="14"/>
      <c r="T225" s="14"/>
      <c r="U225" s="14"/>
      <c r="V225" s="14"/>
      <c r="W225" s="16"/>
      <c r="X225" s="16"/>
      <c r="Y225" s="16"/>
      <c r="Z225" s="16"/>
      <c r="AA225" s="16"/>
      <c r="AB225" s="20"/>
      <c r="AC225" s="16"/>
      <c r="AD225" s="16"/>
      <c r="AE225" s="16"/>
      <c r="AF225" s="20"/>
      <c r="AG225" s="20"/>
      <c r="AH225" s="20"/>
      <c r="AI225" s="20"/>
      <c r="AJ225" s="20"/>
      <c r="AK225" s="20"/>
      <c r="AL225" s="22"/>
      <c r="AM225" s="20"/>
      <c r="AN225" s="20"/>
      <c r="AO225" s="20"/>
      <c r="AP225" s="20"/>
      <c r="AQ225" s="20"/>
      <c r="AR225" s="20"/>
      <c r="AS225" s="20"/>
      <c r="AT225" s="20"/>
      <c r="AU225" s="20"/>
      <c r="AV225" s="28"/>
      <c r="AW225" s="25"/>
      <c r="AX225" s="28"/>
      <c r="AY225" s="28"/>
    </row>
    <row r="226" spans="1:51">
      <c r="A226" s="31">
        <v>176</v>
      </c>
      <c r="B226" s="7">
        <v>42685</v>
      </c>
      <c r="C226" s="7" t="s">
        <v>567</v>
      </c>
      <c r="D226" s="7" t="s">
        <v>10</v>
      </c>
      <c r="E226" s="31" t="s">
        <v>307</v>
      </c>
      <c r="F226" s="31" t="s">
        <v>4</v>
      </c>
      <c r="G226" s="31" t="s">
        <v>14</v>
      </c>
      <c r="H226" s="31" t="s">
        <v>2</v>
      </c>
      <c r="I226" s="34">
        <v>0.0</v>
      </c>
      <c r="J226" s="35">
        <v>21.0</v>
      </c>
      <c r="K226" s="34">
        <v>168.0</v>
      </c>
      <c r="L226" s="34">
        <v>0</v>
      </c>
      <c r="M226" s="36">
        <v>180000.0</v>
      </c>
      <c r="N226" s="36">
        <v>17000.0</v>
      </c>
      <c r="O226" s="36">
        <v>3780000.0</v>
      </c>
      <c r="P226" s="36">
        <v>0</v>
      </c>
      <c r="Q226" s="36">
        <v>0</v>
      </c>
      <c r="R226" s="36">
        <v>3780000.0</v>
      </c>
      <c r="S226" s="35">
        <v>0</v>
      </c>
      <c r="T226" s="35">
        <v>0</v>
      </c>
      <c r="U226" s="35">
        <v>0</v>
      </c>
      <c r="V226" s="35">
        <v>0</v>
      </c>
      <c r="W226" s="37" t="str">
        <f>IF(S226="",0,S226*1.5)</f>
        <v>0</v>
      </c>
      <c r="X226" s="37" t="str">
        <f>IF(T226="",0,T226*2)</f>
        <v>0</v>
      </c>
      <c r="Y226" s="37" t="str">
        <f>IF(U226="",0,U226*3)</f>
        <v>0</v>
      </c>
      <c r="Z226" s="37" t="str">
        <f>IF(V226="",0,V226*4)</f>
        <v>0</v>
      </c>
      <c r="AA226" s="37" t="str">
        <f>SUM(W226:Z226)</f>
        <v>0</v>
      </c>
      <c r="AB226" s="36" t="str">
        <f>IF(N226="",0,N226*AA226)</f>
        <v>0</v>
      </c>
      <c r="AC226" s="37">
        <v>0</v>
      </c>
      <c r="AD226" s="37">
        <v>0</v>
      </c>
      <c r="AE226" s="37" t="str">
        <f>AB226+AD226</f>
        <v>0</v>
      </c>
      <c r="AF226" s="36">
        <v>0</v>
      </c>
      <c r="AG226" s="36">
        <v>0</v>
      </c>
      <c r="AH226" s="36">
        <v>0</v>
      </c>
      <c r="AI226" s="36">
        <v>0</v>
      </c>
      <c r="AJ226" s="36">
        <v>0</v>
      </c>
      <c r="AK226" s="36" t="str">
        <f>SUM(AH226:AJ226)</f>
        <v>0</v>
      </c>
      <c r="AL226" s="38">
        <v>0</v>
      </c>
      <c r="AM226" s="36" t="str">
        <f>AK226+AL226+AQ226+AR226+AS226+AT226+AU226</f>
        <v>0</v>
      </c>
      <c r="AN226" s="36" t="str">
        <f>AG226+AE226+AF226</f>
        <v>0</v>
      </c>
      <c r="AO226" s="36" t="str">
        <f>AN226-AM226</f>
        <v>0</v>
      </c>
      <c r="AP226" s="36" t="str">
        <f>AO226</f>
        <v>0</v>
      </c>
      <c r="AQ226" s="36">
        <v>0</v>
      </c>
      <c r="AR226" s="36">
        <v>0</v>
      </c>
      <c r="AS226" s="36">
        <v>0</v>
      </c>
      <c r="AT226" s="36">
        <v>0</v>
      </c>
      <c r="AU226" s="36">
        <v>0</v>
      </c>
      <c r="AV226" s="26" t="s">
        <v>565</v>
      </c>
      <c r="AW226" s="23" t="s">
        <v>566</v>
      </c>
      <c r="AX226" s="26" t="s">
        <v>565</v>
      </c>
      <c r="AY226" s="26"/>
    </row>
    <row r="227" spans="1:51">
      <c r="A227" s="31">
        <v>177</v>
      </c>
      <c r="B227" s="7">
        <v>42814</v>
      </c>
      <c r="C227" s="7" t="s">
        <v>564</v>
      </c>
      <c r="D227" s="7" t="s">
        <v>27</v>
      </c>
      <c r="E227" s="31" t="s">
        <v>307</v>
      </c>
      <c r="F227" s="31" t="s">
        <v>4</v>
      </c>
      <c r="G227" s="31" t="s">
        <v>26</v>
      </c>
      <c r="H227" s="31" t="s">
        <v>2</v>
      </c>
      <c r="I227" s="34">
        <v>0.0</v>
      </c>
      <c r="J227" s="35">
        <v>21.0</v>
      </c>
      <c r="K227" s="34">
        <v>168.0</v>
      </c>
      <c r="L227" s="34">
        <v>0</v>
      </c>
      <c r="M227" s="36">
        <v>220000.0</v>
      </c>
      <c r="N227" s="36">
        <v>27500.0</v>
      </c>
      <c r="O227" s="36">
        <v>4620000.0</v>
      </c>
      <c r="P227" s="36">
        <v>0</v>
      </c>
      <c r="Q227" s="36">
        <v>0</v>
      </c>
      <c r="R227" s="36">
        <v>4620000.0</v>
      </c>
      <c r="S227" s="35">
        <v>0</v>
      </c>
      <c r="T227" s="35">
        <v>0</v>
      </c>
      <c r="U227" s="35">
        <v>0</v>
      </c>
      <c r="V227" s="35">
        <v>0</v>
      </c>
      <c r="W227" s="37" t="str">
        <f>IF(S227="",0,S227*1.5)</f>
        <v>0</v>
      </c>
      <c r="X227" s="37" t="str">
        <f>IF(T227="",0,T227*2)</f>
        <v>0</v>
      </c>
      <c r="Y227" s="37" t="str">
        <f>IF(U227="",0,U227*3)</f>
        <v>0</v>
      </c>
      <c r="Z227" s="37" t="str">
        <f>IF(V227="",0,V227*4)</f>
        <v>0</v>
      </c>
      <c r="AA227" s="37" t="str">
        <f>SUM(W227:Z227)</f>
        <v>0</v>
      </c>
      <c r="AB227" s="36" t="str">
        <f>IF(N227="",0,N227*AA227)</f>
        <v>0</v>
      </c>
      <c r="AC227" s="37">
        <v>0</v>
      </c>
      <c r="AD227" s="37">
        <v>0</v>
      </c>
      <c r="AE227" s="37" t="str">
        <f>AB227+AD227</f>
        <v>0</v>
      </c>
      <c r="AF227" s="36">
        <v>0</v>
      </c>
      <c r="AG227" s="36">
        <v>0</v>
      </c>
      <c r="AH227" s="36">
        <v>0</v>
      </c>
      <c r="AI227" s="36">
        <v>0</v>
      </c>
      <c r="AJ227" s="36">
        <v>0</v>
      </c>
      <c r="AK227" s="36" t="str">
        <f>SUM(AH227:AJ227)</f>
        <v>0</v>
      </c>
      <c r="AL227" s="38">
        <v>0</v>
      </c>
      <c r="AM227" s="36" t="str">
        <f>AK227+AL227+AQ227+AR227+AS227+AT227+AU227</f>
        <v>0</v>
      </c>
      <c r="AN227" s="36" t="str">
        <f>AG227+AE227+AF227</f>
        <v>0</v>
      </c>
      <c r="AO227" s="36" t="str">
        <f>AN227-AM227</f>
        <v>0</v>
      </c>
      <c r="AP227" s="36" t="str">
        <f>AO227</f>
        <v>0</v>
      </c>
      <c r="AQ227" s="36">
        <v>0</v>
      </c>
      <c r="AR227" s="36">
        <v>0</v>
      </c>
      <c r="AS227" s="36">
        <v>0</v>
      </c>
      <c r="AT227" s="36">
        <v>0</v>
      </c>
      <c r="AU227" s="36">
        <v>0</v>
      </c>
      <c r="AV227" s="26" t="s">
        <v>562</v>
      </c>
      <c r="AW227" s="23" t="s">
        <v>563</v>
      </c>
      <c r="AX227" s="26" t="s">
        <v>562</v>
      </c>
      <c r="AY227" s="26"/>
    </row>
    <row r="228" spans="1:51">
      <c r="A228" s="31">
        <v>178</v>
      </c>
      <c r="B228" s="7">
        <v>42793</v>
      </c>
      <c r="C228" s="7" t="s">
        <v>561</v>
      </c>
      <c r="D228" s="7" t="s">
        <v>18</v>
      </c>
      <c r="E228" s="31" t="s">
        <v>307</v>
      </c>
      <c r="F228" s="31" t="s">
        <v>4</v>
      </c>
      <c r="G228" s="31" t="s">
        <v>63</v>
      </c>
      <c r="H228" s="31" t="s">
        <v>2</v>
      </c>
      <c r="I228" s="34">
        <v>0.0</v>
      </c>
      <c r="J228" s="35">
        <v>21.0</v>
      </c>
      <c r="K228" s="34">
        <v>168.0</v>
      </c>
      <c r="L228" s="34">
        <v>0</v>
      </c>
      <c r="M228" s="36">
        <v>230000.0</v>
      </c>
      <c r="N228" s="36">
        <v>21000.0</v>
      </c>
      <c r="O228" s="36">
        <v>4830000.0</v>
      </c>
      <c r="P228" s="36">
        <v>700000.0</v>
      </c>
      <c r="Q228" s="36">
        <v>0</v>
      </c>
      <c r="R228" s="36">
        <v>5530000.0</v>
      </c>
      <c r="S228" s="35">
        <v>0</v>
      </c>
      <c r="T228" s="35">
        <v>0</v>
      </c>
      <c r="U228" s="35">
        <v>0</v>
      </c>
      <c r="V228" s="35">
        <v>0</v>
      </c>
      <c r="W228" s="37" t="str">
        <f>IF(S228="",0,S228*1.5)</f>
        <v>0</v>
      </c>
      <c r="X228" s="37" t="str">
        <f>IF(T228="",0,T228*2)</f>
        <v>0</v>
      </c>
      <c r="Y228" s="37" t="str">
        <f>IF(U228="",0,U228*3)</f>
        <v>0</v>
      </c>
      <c r="Z228" s="37" t="str">
        <f>IF(V228="",0,V228*4)</f>
        <v>0</v>
      </c>
      <c r="AA228" s="37" t="str">
        <f>SUM(W228:Z228)</f>
        <v>0</v>
      </c>
      <c r="AB228" s="36" t="str">
        <f>IF(N228="",0,N228*AA228)</f>
        <v>0</v>
      </c>
      <c r="AC228" s="37">
        <v>0</v>
      </c>
      <c r="AD228" s="37">
        <v>0</v>
      </c>
      <c r="AE228" s="37" t="str">
        <f>AB228+AD228</f>
        <v>0</v>
      </c>
      <c r="AF228" s="36">
        <v>0</v>
      </c>
      <c r="AG228" s="36">
        <v>700000.0</v>
      </c>
      <c r="AH228" s="36">
        <v>0</v>
      </c>
      <c r="AI228" s="36">
        <v>0</v>
      </c>
      <c r="AJ228" s="36">
        <v>0</v>
      </c>
      <c r="AK228" s="36" t="str">
        <f>SUM(AH228:AJ228)</f>
        <v>0</v>
      </c>
      <c r="AL228" s="38">
        <v>0</v>
      </c>
      <c r="AM228" s="36" t="str">
        <f>AK228+AL228+AQ228+AR228+AS228+AT228+AU228</f>
        <v>0</v>
      </c>
      <c r="AN228" s="36" t="str">
        <f>AG228+AE228+AF228</f>
        <v>0</v>
      </c>
      <c r="AO228" s="36" t="str">
        <f>AN228-AM228</f>
        <v>0</v>
      </c>
      <c r="AP228" s="36" t="str">
        <f>AO228</f>
        <v>0</v>
      </c>
      <c r="AQ228" s="36">
        <v>0</v>
      </c>
      <c r="AR228" s="36">
        <v>0</v>
      </c>
      <c r="AS228" s="36">
        <v>0</v>
      </c>
      <c r="AT228" s="36">
        <v>0</v>
      </c>
      <c r="AU228" s="36">
        <v>0</v>
      </c>
      <c r="AV228" s="26" t="s">
        <v>559</v>
      </c>
      <c r="AW228" s="23" t="s">
        <v>560</v>
      </c>
      <c r="AX228" s="26" t="s">
        <v>559</v>
      </c>
      <c r="AY228" s="26"/>
    </row>
    <row r="229" spans="1:51">
      <c r="A229" s="31">
        <v>179</v>
      </c>
      <c r="B229" s="7">
        <v>41719</v>
      </c>
      <c r="C229" s="7" t="s">
        <v>558</v>
      </c>
      <c r="D229" s="7" t="s">
        <v>10</v>
      </c>
      <c r="E229" s="31" t="s">
        <v>307</v>
      </c>
      <c r="F229" s="31" t="s">
        <v>4</v>
      </c>
      <c r="G229" s="31" t="s">
        <v>122</v>
      </c>
      <c r="H229" s="31" t="s">
        <v>2</v>
      </c>
      <c r="I229" s="34">
        <v>0.0</v>
      </c>
      <c r="J229" s="35">
        <v>21.0</v>
      </c>
      <c r="K229" s="34">
        <v>168.0</v>
      </c>
      <c r="L229" s="34">
        <v>0</v>
      </c>
      <c r="M229" s="36">
        <v>185400.0</v>
      </c>
      <c r="N229" s="36">
        <v>18000.0</v>
      </c>
      <c r="O229" s="36">
        <v>3893400.0</v>
      </c>
      <c r="P229" s="36">
        <v>0</v>
      </c>
      <c r="Q229" s="36">
        <v>0</v>
      </c>
      <c r="R229" s="36">
        <v>3893400.0</v>
      </c>
      <c r="S229" s="35">
        <v>0</v>
      </c>
      <c r="T229" s="35">
        <v>0</v>
      </c>
      <c r="U229" s="35">
        <v>0</v>
      </c>
      <c r="V229" s="35">
        <v>0</v>
      </c>
      <c r="W229" s="37" t="str">
        <f>IF(S229="",0,S229*1.5)</f>
        <v>0</v>
      </c>
      <c r="X229" s="37" t="str">
        <f>IF(T229="",0,T229*2)</f>
        <v>0</v>
      </c>
      <c r="Y229" s="37" t="str">
        <f>IF(U229="",0,U229*3)</f>
        <v>0</v>
      </c>
      <c r="Z229" s="37" t="str">
        <f>IF(V229="",0,V229*4)</f>
        <v>0</v>
      </c>
      <c r="AA229" s="37" t="str">
        <f>SUM(W229:Z229)</f>
        <v>0</v>
      </c>
      <c r="AB229" s="36" t="str">
        <f>IF(N229="",0,N229*AA229)</f>
        <v>0</v>
      </c>
      <c r="AC229" s="37">
        <v>0</v>
      </c>
      <c r="AD229" s="37">
        <v>0</v>
      </c>
      <c r="AE229" s="37" t="str">
        <f>AB229+AD229</f>
        <v>0</v>
      </c>
      <c r="AF229" s="36">
        <v>0</v>
      </c>
      <c r="AG229" s="36">
        <v>0</v>
      </c>
      <c r="AH229" s="36">
        <v>0</v>
      </c>
      <c r="AI229" s="36">
        <v>0</v>
      </c>
      <c r="AJ229" s="36">
        <v>0</v>
      </c>
      <c r="AK229" s="36" t="str">
        <f>SUM(AH229:AJ229)</f>
        <v>0</v>
      </c>
      <c r="AL229" s="38">
        <v>0</v>
      </c>
      <c r="AM229" s="36" t="str">
        <f>AK229+AL229+AQ229+AR229+AS229+AT229+AU229</f>
        <v>0</v>
      </c>
      <c r="AN229" s="36" t="str">
        <f>AG229+AE229+AF229</f>
        <v>0</v>
      </c>
      <c r="AO229" s="36" t="str">
        <f>AN229-AM229</f>
        <v>0</v>
      </c>
      <c r="AP229" s="36" t="str">
        <f>AO229</f>
        <v>0</v>
      </c>
      <c r="AQ229" s="36">
        <v>0</v>
      </c>
      <c r="AR229" s="36">
        <v>0</v>
      </c>
      <c r="AS229" s="36">
        <v>0</v>
      </c>
      <c r="AT229" s="36">
        <v>0</v>
      </c>
      <c r="AU229" s="36">
        <v>0</v>
      </c>
      <c r="AV229" s="26" t="s">
        <v>556</v>
      </c>
      <c r="AW229" s="23" t="s">
        <v>557</v>
      </c>
      <c r="AX229" s="26" t="s">
        <v>556</v>
      </c>
      <c r="AY229" s="26"/>
    </row>
    <row r="230" spans="1:51">
      <c r="A230" s="31">
        <v>180</v>
      </c>
      <c r="B230" s="7">
        <v>42665</v>
      </c>
      <c r="C230" s="7" t="s">
        <v>555</v>
      </c>
      <c r="D230" s="7" t="s">
        <v>10</v>
      </c>
      <c r="E230" s="31" t="s">
        <v>307</v>
      </c>
      <c r="F230" s="31" t="s">
        <v>4</v>
      </c>
      <c r="G230" s="31" t="s">
        <v>70</v>
      </c>
      <c r="H230" s="31" t="s">
        <v>2</v>
      </c>
      <c r="I230" s="34">
        <v>0.0</v>
      </c>
      <c r="J230" s="35">
        <v>21.0</v>
      </c>
      <c r="K230" s="34">
        <v>168.0</v>
      </c>
      <c r="L230" s="34">
        <v>0</v>
      </c>
      <c r="M230" s="36">
        <v>180000.0</v>
      </c>
      <c r="N230" s="36">
        <v>17000.0</v>
      </c>
      <c r="O230" s="36">
        <v>3780000.0</v>
      </c>
      <c r="P230" s="36">
        <v>0</v>
      </c>
      <c r="Q230" s="36">
        <v>0</v>
      </c>
      <c r="R230" s="36">
        <v>3780000.0</v>
      </c>
      <c r="S230" s="35">
        <v>0</v>
      </c>
      <c r="T230" s="35">
        <v>0</v>
      </c>
      <c r="U230" s="35">
        <v>0</v>
      </c>
      <c r="V230" s="35">
        <v>0</v>
      </c>
      <c r="W230" s="37" t="str">
        <f>IF(S230="",0,S230*1.5)</f>
        <v>0</v>
      </c>
      <c r="X230" s="37" t="str">
        <f>IF(T230="",0,T230*2)</f>
        <v>0</v>
      </c>
      <c r="Y230" s="37" t="str">
        <f>IF(U230="",0,U230*3)</f>
        <v>0</v>
      </c>
      <c r="Z230" s="37" t="str">
        <f>IF(V230="",0,V230*4)</f>
        <v>0</v>
      </c>
      <c r="AA230" s="37" t="str">
        <f>SUM(W230:Z230)</f>
        <v>0</v>
      </c>
      <c r="AB230" s="36" t="str">
        <f>IF(N230="",0,N230*AA230)</f>
        <v>0</v>
      </c>
      <c r="AC230" s="37">
        <v>0</v>
      </c>
      <c r="AD230" s="37">
        <v>0</v>
      </c>
      <c r="AE230" s="37" t="str">
        <f>AB230+AD230</f>
        <v>0</v>
      </c>
      <c r="AF230" s="36">
        <v>0</v>
      </c>
      <c r="AG230" s="36">
        <v>0</v>
      </c>
      <c r="AH230" s="36">
        <v>0</v>
      </c>
      <c r="AI230" s="36">
        <v>0</v>
      </c>
      <c r="AJ230" s="36">
        <v>0</v>
      </c>
      <c r="AK230" s="36" t="str">
        <f>SUM(AH230:AJ230)</f>
        <v>0</v>
      </c>
      <c r="AL230" s="38">
        <v>0</v>
      </c>
      <c r="AM230" s="36" t="str">
        <f>AK230+AL230+AQ230+AR230+AS230+AT230+AU230</f>
        <v>0</v>
      </c>
      <c r="AN230" s="36" t="str">
        <f>AG230+AE230+AF230</f>
        <v>0</v>
      </c>
      <c r="AO230" s="36" t="str">
        <f>AN230-AM230</f>
        <v>0</v>
      </c>
      <c r="AP230" s="36" t="str">
        <f>AO230</f>
        <v>0</v>
      </c>
      <c r="AQ230" s="36">
        <v>0</v>
      </c>
      <c r="AR230" s="36">
        <v>0</v>
      </c>
      <c r="AS230" s="36">
        <v>0</v>
      </c>
      <c r="AT230" s="36">
        <v>0</v>
      </c>
      <c r="AU230" s="36">
        <v>0</v>
      </c>
      <c r="AV230" s="26" t="s">
        <v>553</v>
      </c>
      <c r="AW230" s="23" t="s">
        <v>554</v>
      </c>
      <c r="AX230" s="26" t="s">
        <v>553</v>
      </c>
      <c r="AY230" s="26"/>
    </row>
    <row r="231" spans="1:51">
      <c r="A231" s="31">
        <v>181</v>
      </c>
      <c r="B231" s="7">
        <v>42752</v>
      </c>
      <c r="C231" s="7" t="s">
        <v>552</v>
      </c>
      <c r="D231" s="7" t="s">
        <v>10</v>
      </c>
      <c r="E231" s="31" t="s">
        <v>307</v>
      </c>
      <c r="F231" s="31" t="s">
        <v>4</v>
      </c>
      <c r="G231" s="31" t="s">
        <v>122</v>
      </c>
      <c r="H231" s="31" t="s">
        <v>2</v>
      </c>
      <c r="I231" s="34">
        <v>0.0</v>
      </c>
      <c r="J231" s="35">
        <v>21.0</v>
      </c>
      <c r="K231" s="34">
        <v>168.0</v>
      </c>
      <c r="L231" s="34">
        <v>0</v>
      </c>
      <c r="M231" s="36">
        <v>180000.0</v>
      </c>
      <c r="N231" s="36">
        <v>17000.0</v>
      </c>
      <c r="O231" s="36">
        <v>3780000.0</v>
      </c>
      <c r="P231" s="36">
        <v>0</v>
      </c>
      <c r="Q231" s="36">
        <v>0</v>
      </c>
      <c r="R231" s="36">
        <v>3780000.0</v>
      </c>
      <c r="S231" s="35">
        <v>0</v>
      </c>
      <c r="T231" s="35">
        <v>0</v>
      </c>
      <c r="U231" s="35">
        <v>0</v>
      </c>
      <c r="V231" s="35">
        <v>0</v>
      </c>
      <c r="W231" s="37" t="str">
        <f>IF(S231="",0,S231*1.5)</f>
        <v>0</v>
      </c>
      <c r="X231" s="37" t="str">
        <f>IF(T231="",0,T231*2)</f>
        <v>0</v>
      </c>
      <c r="Y231" s="37" t="str">
        <f>IF(U231="",0,U231*3)</f>
        <v>0</v>
      </c>
      <c r="Z231" s="37" t="str">
        <f>IF(V231="",0,V231*4)</f>
        <v>0</v>
      </c>
      <c r="AA231" s="37" t="str">
        <f>SUM(W231:Z231)</f>
        <v>0</v>
      </c>
      <c r="AB231" s="36" t="str">
        <f>IF(N231="",0,N231*AA231)</f>
        <v>0</v>
      </c>
      <c r="AC231" s="37">
        <v>0</v>
      </c>
      <c r="AD231" s="37">
        <v>0</v>
      </c>
      <c r="AE231" s="37" t="str">
        <f>AB231+AD231</f>
        <v>0</v>
      </c>
      <c r="AF231" s="36">
        <v>0</v>
      </c>
      <c r="AG231" s="36">
        <v>0</v>
      </c>
      <c r="AH231" s="36">
        <v>0</v>
      </c>
      <c r="AI231" s="36">
        <v>0</v>
      </c>
      <c r="AJ231" s="36">
        <v>0</v>
      </c>
      <c r="AK231" s="36" t="str">
        <f>SUM(AH231:AJ231)</f>
        <v>0</v>
      </c>
      <c r="AL231" s="38">
        <v>0</v>
      </c>
      <c r="AM231" s="36" t="str">
        <f>AK231+AL231+AQ231+AR231+AS231+AT231+AU231</f>
        <v>0</v>
      </c>
      <c r="AN231" s="36" t="str">
        <f>AG231+AE231+AF231</f>
        <v>0</v>
      </c>
      <c r="AO231" s="36" t="str">
        <f>AN231-AM231</f>
        <v>0</v>
      </c>
      <c r="AP231" s="36" t="str">
        <f>AO231</f>
        <v>0</v>
      </c>
      <c r="AQ231" s="36">
        <v>0</v>
      </c>
      <c r="AR231" s="36">
        <v>0</v>
      </c>
      <c r="AS231" s="36">
        <v>0</v>
      </c>
      <c r="AT231" s="36">
        <v>0</v>
      </c>
      <c r="AU231" s="36">
        <v>0</v>
      </c>
      <c r="AV231" s="26" t="s">
        <v>550</v>
      </c>
      <c r="AW231" s="23" t="s">
        <v>551</v>
      </c>
      <c r="AX231" s="26" t="s">
        <v>550</v>
      </c>
      <c r="AY231" s="26"/>
    </row>
    <row r="232" spans="1:51">
      <c r="A232" s="31">
        <v>182</v>
      </c>
      <c r="B232" s="7">
        <v>42686</v>
      </c>
      <c r="C232" s="7" t="s">
        <v>549</v>
      </c>
      <c r="D232" s="7" t="s">
        <v>10</v>
      </c>
      <c r="E232" s="31" t="s">
        <v>307</v>
      </c>
      <c r="F232" s="31" t="s">
        <v>4</v>
      </c>
      <c r="G232" s="31" t="s">
        <v>122</v>
      </c>
      <c r="H232" s="31" t="s">
        <v>2</v>
      </c>
      <c r="I232" s="34">
        <v>0.0</v>
      </c>
      <c r="J232" s="35">
        <v>21.0</v>
      </c>
      <c r="K232" s="34">
        <v>168.0</v>
      </c>
      <c r="L232" s="34">
        <v>0</v>
      </c>
      <c r="M232" s="36">
        <v>180000.0</v>
      </c>
      <c r="N232" s="36">
        <v>17000.0</v>
      </c>
      <c r="O232" s="36">
        <v>3780000.0</v>
      </c>
      <c r="P232" s="36">
        <v>0</v>
      </c>
      <c r="Q232" s="36">
        <v>0</v>
      </c>
      <c r="R232" s="36">
        <v>3780000.0</v>
      </c>
      <c r="S232" s="35">
        <v>0</v>
      </c>
      <c r="T232" s="35">
        <v>0</v>
      </c>
      <c r="U232" s="35">
        <v>0</v>
      </c>
      <c r="V232" s="35">
        <v>0</v>
      </c>
      <c r="W232" s="37" t="str">
        <f>IF(S232="",0,S232*1.5)</f>
        <v>0</v>
      </c>
      <c r="X232" s="37" t="str">
        <f>IF(T232="",0,T232*2)</f>
        <v>0</v>
      </c>
      <c r="Y232" s="37" t="str">
        <f>IF(U232="",0,U232*3)</f>
        <v>0</v>
      </c>
      <c r="Z232" s="37" t="str">
        <f>IF(V232="",0,V232*4)</f>
        <v>0</v>
      </c>
      <c r="AA232" s="37" t="str">
        <f>SUM(W232:Z232)</f>
        <v>0</v>
      </c>
      <c r="AB232" s="36" t="str">
        <f>IF(N232="",0,N232*AA232)</f>
        <v>0</v>
      </c>
      <c r="AC232" s="37">
        <v>0</v>
      </c>
      <c r="AD232" s="37">
        <v>0</v>
      </c>
      <c r="AE232" s="37" t="str">
        <f>AB232+AD232</f>
        <v>0</v>
      </c>
      <c r="AF232" s="36">
        <v>0</v>
      </c>
      <c r="AG232" s="36">
        <v>0</v>
      </c>
      <c r="AH232" s="36">
        <v>0</v>
      </c>
      <c r="AI232" s="36">
        <v>0</v>
      </c>
      <c r="AJ232" s="36">
        <v>0</v>
      </c>
      <c r="AK232" s="36" t="str">
        <f>SUM(AH232:AJ232)</f>
        <v>0</v>
      </c>
      <c r="AL232" s="38">
        <v>0</v>
      </c>
      <c r="AM232" s="36" t="str">
        <f>AK232+AL232+AQ232+AR232+AS232+AT232+AU232</f>
        <v>0</v>
      </c>
      <c r="AN232" s="36" t="str">
        <f>AG232+AE232+AF232</f>
        <v>0</v>
      </c>
      <c r="AO232" s="36" t="str">
        <f>AN232-AM232</f>
        <v>0</v>
      </c>
      <c r="AP232" s="36" t="str">
        <f>AO232</f>
        <v>0</v>
      </c>
      <c r="AQ232" s="36">
        <v>0</v>
      </c>
      <c r="AR232" s="36">
        <v>0</v>
      </c>
      <c r="AS232" s="36">
        <v>0</v>
      </c>
      <c r="AT232" s="36">
        <v>0</v>
      </c>
      <c r="AU232" s="36">
        <v>0</v>
      </c>
      <c r="AV232" s="26" t="s">
        <v>547</v>
      </c>
      <c r="AW232" s="23" t="s">
        <v>548</v>
      </c>
      <c r="AX232" s="26" t="s">
        <v>547</v>
      </c>
      <c r="AY232" s="26"/>
    </row>
    <row r="233" spans="1:51">
      <c r="A233" s="31">
        <v>183</v>
      </c>
      <c r="B233" s="7">
        <v>42901</v>
      </c>
      <c r="C233" s="7" t="s">
        <v>546</v>
      </c>
      <c r="D233" s="7" t="s">
        <v>545</v>
      </c>
      <c r="E233" s="31" t="s">
        <v>307</v>
      </c>
      <c r="F233" s="31" t="s">
        <v>4</v>
      </c>
      <c r="G233" s="31" t="s">
        <v>3</v>
      </c>
      <c r="H233" s="31" t="s">
        <v>2</v>
      </c>
      <c r="I233" s="34">
        <v>0.0</v>
      </c>
      <c r="J233" s="35">
        <v>21.0</v>
      </c>
      <c r="K233" s="34">
        <v>168.0</v>
      </c>
      <c r="L233" s="34">
        <v>0</v>
      </c>
      <c r="M233" s="36">
        <v>230000.0</v>
      </c>
      <c r="N233" s="36">
        <v>21000.0</v>
      </c>
      <c r="O233" s="36">
        <v>4830000.0</v>
      </c>
      <c r="P233" s="36">
        <v>700000.0</v>
      </c>
      <c r="Q233" s="36">
        <v>0</v>
      </c>
      <c r="R233" s="36">
        <v>5530000.0</v>
      </c>
      <c r="S233" s="35">
        <v>0</v>
      </c>
      <c r="T233" s="35">
        <v>0</v>
      </c>
      <c r="U233" s="35">
        <v>0</v>
      </c>
      <c r="V233" s="35">
        <v>0</v>
      </c>
      <c r="W233" s="37" t="str">
        <f>IF(S233="",0,S233*1.5)</f>
        <v>0</v>
      </c>
      <c r="X233" s="37" t="str">
        <f>IF(T233="",0,T233*2)</f>
        <v>0</v>
      </c>
      <c r="Y233" s="37" t="str">
        <f>IF(U233="",0,U233*3)</f>
        <v>0</v>
      </c>
      <c r="Z233" s="37" t="str">
        <f>IF(V233="",0,V233*4)</f>
        <v>0</v>
      </c>
      <c r="AA233" s="37" t="str">
        <f>SUM(W233:Z233)</f>
        <v>0</v>
      </c>
      <c r="AB233" s="36" t="str">
        <f>IF(N233="",0,N233*AA233)</f>
        <v>0</v>
      </c>
      <c r="AC233" s="37">
        <v>0</v>
      </c>
      <c r="AD233" s="37">
        <v>0</v>
      </c>
      <c r="AE233" s="37" t="str">
        <f>AB233+AD233</f>
        <v>0</v>
      </c>
      <c r="AF233" s="36">
        <v>0</v>
      </c>
      <c r="AG233" s="36">
        <v>700000.0</v>
      </c>
      <c r="AH233" s="36">
        <v>0</v>
      </c>
      <c r="AI233" s="36">
        <v>0</v>
      </c>
      <c r="AJ233" s="36">
        <v>0</v>
      </c>
      <c r="AK233" s="36" t="str">
        <f>SUM(AH233:AJ233)</f>
        <v>0</v>
      </c>
      <c r="AL233" s="38">
        <v>0</v>
      </c>
      <c r="AM233" s="36" t="str">
        <f>AK233+AL233+AQ233+AR233+AS233+AT233+AU233</f>
        <v>0</v>
      </c>
      <c r="AN233" s="36" t="str">
        <f>AG233+AE233+AF233</f>
        <v>0</v>
      </c>
      <c r="AO233" s="36" t="str">
        <f>AN233-AM233</f>
        <v>0</v>
      </c>
      <c r="AP233" s="36" t="str">
        <f>AO233</f>
        <v>0</v>
      </c>
      <c r="AQ233" s="36">
        <v>0</v>
      </c>
      <c r="AR233" s="36">
        <v>0</v>
      </c>
      <c r="AS233" s="36">
        <v>0</v>
      </c>
      <c r="AT233" s="36">
        <v>0</v>
      </c>
      <c r="AU233" s="36">
        <v>0</v>
      </c>
      <c r="AV233" s="26" t="s">
        <v>543</v>
      </c>
      <c r="AW233" s="23" t="s">
        <v>544</v>
      </c>
      <c r="AX233" s="26" t="s">
        <v>543</v>
      </c>
      <c r="AY233" s="26"/>
    </row>
    <row r="234" spans="1:51">
      <c r="A234" s="31">
        <v>184</v>
      </c>
      <c r="B234" s="7">
        <v>42688</v>
      </c>
      <c r="C234" s="7" t="s">
        <v>542</v>
      </c>
      <c r="D234" s="7" t="s">
        <v>10</v>
      </c>
      <c r="E234" s="31" t="s">
        <v>307</v>
      </c>
      <c r="F234" s="31" t="s">
        <v>4</v>
      </c>
      <c r="G234" s="31" t="s">
        <v>14</v>
      </c>
      <c r="H234" s="31" t="s">
        <v>2</v>
      </c>
      <c r="I234" s="34">
        <v>0.0</v>
      </c>
      <c r="J234" s="35">
        <v>21.0</v>
      </c>
      <c r="K234" s="34">
        <v>168.0</v>
      </c>
      <c r="L234" s="34">
        <v>0</v>
      </c>
      <c r="M234" s="36">
        <v>180000.0</v>
      </c>
      <c r="N234" s="36">
        <v>17000.0</v>
      </c>
      <c r="O234" s="36">
        <v>3780000.0</v>
      </c>
      <c r="P234" s="36">
        <v>0</v>
      </c>
      <c r="Q234" s="36">
        <v>0</v>
      </c>
      <c r="R234" s="36">
        <v>3780000.0</v>
      </c>
      <c r="S234" s="35">
        <v>0</v>
      </c>
      <c r="T234" s="35">
        <v>0</v>
      </c>
      <c r="U234" s="35">
        <v>0</v>
      </c>
      <c r="V234" s="35">
        <v>0</v>
      </c>
      <c r="W234" s="37" t="str">
        <f>IF(S234="",0,S234*1.5)</f>
        <v>0</v>
      </c>
      <c r="X234" s="37" t="str">
        <f>IF(T234="",0,T234*2)</f>
        <v>0</v>
      </c>
      <c r="Y234" s="37" t="str">
        <f>IF(U234="",0,U234*3)</f>
        <v>0</v>
      </c>
      <c r="Z234" s="37" t="str">
        <f>IF(V234="",0,V234*4)</f>
        <v>0</v>
      </c>
      <c r="AA234" s="37" t="str">
        <f>SUM(W234:Z234)</f>
        <v>0</v>
      </c>
      <c r="AB234" s="36" t="str">
        <f>IF(N234="",0,N234*AA234)</f>
        <v>0</v>
      </c>
      <c r="AC234" s="37">
        <v>0</v>
      </c>
      <c r="AD234" s="37">
        <v>0</v>
      </c>
      <c r="AE234" s="37" t="str">
        <f>AB234+AD234</f>
        <v>0</v>
      </c>
      <c r="AF234" s="36">
        <v>0</v>
      </c>
      <c r="AG234" s="36">
        <v>0</v>
      </c>
      <c r="AH234" s="36">
        <v>0</v>
      </c>
      <c r="AI234" s="36">
        <v>0</v>
      </c>
      <c r="AJ234" s="36">
        <v>0</v>
      </c>
      <c r="AK234" s="36" t="str">
        <f>SUM(AH234:AJ234)</f>
        <v>0</v>
      </c>
      <c r="AL234" s="38">
        <v>0</v>
      </c>
      <c r="AM234" s="36" t="str">
        <f>AK234+AL234+AQ234+AR234+AS234+AT234+AU234</f>
        <v>0</v>
      </c>
      <c r="AN234" s="36" t="str">
        <f>AG234+AE234+AF234</f>
        <v>0</v>
      </c>
      <c r="AO234" s="36" t="str">
        <f>AN234-AM234</f>
        <v>0</v>
      </c>
      <c r="AP234" s="36" t="str">
        <f>AO234</f>
        <v>0</v>
      </c>
      <c r="AQ234" s="36">
        <v>0</v>
      </c>
      <c r="AR234" s="36">
        <v>0</v>
      </c>
      <c r="AS234" s="36">
        <v>0</v>
      </c>
      <c r="AT234" s="36">
        <v>0</v>
      </c>
      <c r="AU234" s="36">
        <v>0</v>
      </c>
      <c r="AV234" s="26" t="s">
        <v>540</v>
      </c>
      <c r="AW234" s="23" t="s">
        <v>541</v>
      </c>
      <c r="AX234" s="26" t="s">
        <v>540</v>
      </c>
      <c r="AY234" s="26"/>
    </row>
    <row r="235" spans="1:51" customHeight="1" ht="22">
      <c r="A235" s="32"/>
      <c r="B235" s="8"/>
      <c r="C235" s="10" t="s">
        <v>275</v>
      </c>
      <c r="D235" s="10"/>
      <c r="E235" s="32"/>
      <c r="F235" s="32"/>
      <c r="G235" s="32"/>
      <c r="H235" s="32"/>
      <c r="I235" s="17"/>
      <c r="J235" s="13" t="str">
        <f>SUM(J226:J234)</f>
        <v>0</v>
      </c>
      <c r="K235" s="17" t="str">
        <f>SUM(K226:K234)</f>
        <v>0</v>
      </c>
      <c r="L235" s="17" t="str">
        <f>SUM(L226:L234)</f>
        <v>0</v>
      </c>
      <c r="M235" s="19" t="str">
        <f>SUM(M226:M234)</f>
        <v>0</v>
      </c>
      <c r="N235" s="19" t="str">
        <f>SUM(N226:N234)</f>
        <v>0</v>
      </c>
      <c r="O235" s="19" t="str">
        <f>SUM(O226:O234)</f>
        <v>0</v>
      </c>
      <c r="P235" s="19" t="str">
        <f>SUM(P226:P234)</f>
        <v>0</v>
      </c>
      <c r="Q235" s="19" t="str">
        <f>SUM(Q226:Q234)</f>
        <v>0</v>
      </c>
      <c r="R235" s="19" t="str">
        <f>SUM(R226:R234)</f>
        <v>0</v>
      </c>
      <c r="S235" s="13" t="str">
        <f>SUM(S226:S234)</f>
        <v>0</v>
      </c>
      <c r="T235" s="13" t="str">
        <f>SUM(T226:T234)</f>
        <v>0</v>
      </c>
      <c r="U235" s="13" t="str">
        <f>SUM(U226:U234)</f>
        <v>0</v>
      </c>
      <c r="V235" s="13" t="str">
        <f>SUM(V226:V234)</f>
        <v>0</v>
      </c>
      <c r="W235" s="15" t="str">
        <f>SUM(W226:W234)</f>
        <v>0</v>
      </c>
      <c r="X235" s="15" t="str">
        <f>SUM(X226:X234)</f>
        <v>0</v>
      </c>
      <c r="Y235" s="15" t="str">
        <f>SUM(Y226:Y234)</f>
        <v>0</v>
      </c>
      <c r="Z235" s="15" t="str">
        <f>SUM(Z226:Z234)</f>
        <v>0</v>
      </c>
      <c r="AA235" s="15" t="str">
        <f>SUM(AA226:AA234)</f>
        <v>0</v>
      </c>
      <c r="AB235" s="19" t="str">
        <f>SUM(AB226:AB234)</f>
        <v>0</v>
      </c>
      <c r="AC235" s="15" t="str">
        <f>SUM(AC226:AC234)</f>
        <v>0</v>
      </c>
      <c r="AD235" s="15" t="str">
        <f>SUM(AD226:AD234)</f>
        <v>0</v>
      </c>
      <c r="AE235" s="15" t="str">
        <f>SUM(AE226:AE234)</f>
        <v>0</v>
      </c>
      <c r="AF235" s="19" t="str">
        <f>SUM(AF226:AF234)</f>
        <v>0</v>
      </c>
      <c r="AG235" s="19" t="str">
        <f>SUM(AG226:AG234)</f>
        <v>0</v>
      </c>
      <c r="AH235" s="19" t="str">
        <f>SUM(AH226:AH234)</f>
        <v>0</v>
      </c>
      <c r="AI235" s="19" t="str">
        <f>SUM(AI226:AI234)</f>
        <v>0</v>
      </c>
      <c r="AJ235" s="19" t="str">
        <f>SUM(AJ226:AJ234)</f>
        <v>0</v>
      </c>
      <c r="AK235" s="19" t="str">
        <f>SUM(AK226:AK234)</f>
        <v>0</v>
      </c>
      <c r="AL235" s="21" t="str">
        <f>SUM(AL226:AL234)</f>
        <v>0</v>
      </c>
      <c r="AM235" s="19" t="str">
        <f>SUM(AM226:AM234)</f>
        <v>0</v>
      </c>
      <c r="AN235" s="19" t="str">
        <f>SUM(AN226:AN234)</f>
        <v>0</v>
      </c>
      <c r="AO235" s="19" t="str">
        <f>SUM(AO226:AO234)</f>
        <v>0</v>
      </c>
      <c r="AP235" s="19" t="str">
        <f>SUM(AP226:AP234)</f>
        <v>0</v>
      </c>
      <c r="AQ235" s="19" t="str">
        <f>SUM(AQ226:AQ234)</f>
        <v>0</v>
      </c>
      <c r="AR235" s="19" t="str">
        <f>SUM(AR226:AR234)</f>
        <v>0</v>
      </c>
      <c r="AS235" s="19" t="str">
        <f>SUM(AS226:AS234)</f>
        <v>0</v>
      </c>
      <c r="AT235" s="19" t="str">
        <f>SUM(AT226:AT234)</f>
        <v>0</v>
      </c>
      <c r="AU235" s="19" t="str">
        <f>SUM(AU226:AU234)</f>
        <v>0</v>
      </c>
      <c r="AV235" s="27"/>
      <c r="AW235" s="24"/>
      <c r="AX235" s="27"/>
      <c r="AY235" s="27"/>
    </row>
    <row r="236" spans="1:51" customHeight="1" ht="20">
      <c r="A236" s="33"/>
      <c r="B236" s="9"/>
      <c r="C236" s="11" t="s">
        <v>1143</v>
      </c>
      <c r="D236" s="11"/>
      <c r="E236" s="33"/>
      <c r="F236" s="33"/>
      <c r="G236" s="33"/>
      <c r="H236" s="33"/>
      <c r="I236" s="18"/>
      <c r="J236" s="14"/>
      <c r="K236" s="18"/>
      <c r="L236" s="18"/>
      <c r="M236" s="20"/>
      <c r="N236" s="20"/>
      <c r="O236" s="20"/>
      <c r="P236" s="20"/>
      <c r="Q236" s="20"/>
      <c r="R236" s="20"/>
      <c r="S236" s="14"/>
      <c r="T236" s="14"/>
      <c r="U236" s="14"/>
      <c r="V236" s="14"/>
      <c r="W236" s="16"/>
      <c r="X236" s="16"/>
      <c r="Y236" s="16"/>
      <c r="Z236" s="16"/>
      <c r="AA236" s="16"/>
      <c r="AB236" s="20"/>
      <c r="AC236" s="16"/>
      <c r="AD236" s="16"/>
      <c r="AE236" s="16"/>
      <c r="AF236" s="20"/>
      <c r="AG236" s="20"/>
      <c r="AH236" s="20"/>
      <c r="AI236" s="20"/>
      <c r="AJ236" s="20"/>
      <c r="AK236" s="20"/>
      <c r="AL236" s="22"/>
      <c r="AM236" s="20"/>
      <c r="AN236" s="20"/>
      <c r="AO236" s="20"/>
      <c r="AP236" s="20"/>
      <c r="AQ236" s="20"/>
      <c r="AR236" s="20"/>
      <c r="AS236" s="20"/>
      <c r="AT236" s="20"/>
      <c r="AU236" s="20"/>
      <c r="AV236" s="28"/>
      <c r="AW236" s="25"/>
      <c r="AX236" s="28"/>
      <c r="AY236" s="28"/>
    </row>
    <row r="237" spans="1:51">
      <c r="A237" s="31">
        <v>185</v>
      </c>
      <c r="B237" s="7">
        <v>40113</v>
      </c>
      <c r="C237" s="7" t="s">
        <v>539</v>
      </c>
      <c r="D237" s="7" t="s">
        <v>10</v>
      </c>
      <c r="E237" s="31" t="s">
        <v>307</v>
      </c>
      <c r="F237" s="31" t="s">
        <v>4</v>
      </c>
      <c r="G237" s="31" t="s">
        <v>14</v>
      </c>
      <c r="H237" s="31" t="s">
        <v>2</v>
      </c>
      <c r="I237" s="34">
        <v>0.0</v>
      </c>
      <c r="J237" s="35">
        <v>21.0</v>
      </c>
      <c r="K237" s="34">
        <v>168.0</v>
      </c>
      <c r="L237" s="34">
        <v>0</v>
      </c>
      <c r="M237" s="36">
        <v>221290.48</v>
      </c>
      <c r="N237" s="36">
        <v>20000.0</v>
      </c>
      <c r="O237" s="36">
        <v>4647100.0</v>
      </c>
      <c r="P237" s="36">
        <v>0</v>
      </c>
      <c r="Q237" s="36">
        <v>0</v>
      </c>
      <c r="R237" s="36">
        <v>4647100.0</v>
      </c>
      <c r="S237" s="35">
        <v>0</v>
      </c>
      <c r="T237" s="35">
        <v>0</v>
      </c>
      <c r="U237" s="35">
        <v>0</v>
      </c>
      <c r="V237" s="35">
        <v>0</v>
      </c>
      <c r="W237" s="37" t="str">
        <f>IF(S237="",0,S237*1.5)</f>
        <v>0</v>
      </c>
      <c r="X237" s="37" t="str">
        <f>IF(T237="",0,T237*2)</f>
        <v>0</v>
      </c>
      <c r="Y237" s="37" t="str">
        <f>IF(U237="",0,U237*3)</f>
        <v>0</v>
      </c>
      <c r="Z237" s="37" t="str">
        <f>IF(V237="",0,V237*4)</f>
        <v>0</v>
      </c>
      <c r="AA237" s="37" t="str">
        <f>SUM(W237:Z237)</f>
        <v>0</v>
      </c>
      <c r="AB237" s="36" t="str">
        <f>IF(N237="",0,N237*AA237)</f>
        <v>0</v>
      </c>
      <c r="AC237" s="37">
        <v>0</v>
      </c>
      <c r="AD237" s="37">
        <v>0</v>
      </c>
      <c r="AE237" s="37" t="str">
        <f>AB237+AD237</f>
        <v>0</v>
      </c>
      <c r="AF237" s="36">
        <v>500000.0</v>
      </c>
      <c r="AG237" s="36">
        <v>500000.0</v>
      </c>
      <c r="AH237" s="36">
        <v>0</v>
      </c>
      <c r="AI237" s="36">
        <v>0</v>
      </c>
      <c r="AJ237" s="36">
        <v>0</v>
      </c>
      <c r="AK237" s="36" t="str">
        <f>SUM(AH237:AJ237)</f>
        <v>0</v>
      </c>
      <c r="AL237" s="38">
        <v>0</v>
      </c>
      <c r="AM237" s="36" t="str">
        <f>AK237+AL237+AQ237+AR237+AS237+AT237+AU237</f>
        <v>0</v>
      </c>
      <c r="AN237" s="36" t="str">
        <f>AG237+AE237+AF237</f>
        <v>0</v>
      </c>
      <c r="AO237" s="36" t="str">
        <f>AN237-AM237</f>
        <v>0</v>
      </c>
      <c r="AP237" s="36" t="str">
        <f>AO237</f>
        <v>0</v>
      </c>
      <c r="AQ237" s="36">
        <v>0</v>
      </c>
      <c r="AR237" s="36">
        <v>0</v>
      </c>
      <c r="AS237" s="36">
        <v>0</v>
      </c>
      <c r="AT237" s="36">
        <v>0</v>
      </c>
      <c r="AU237" s="36">
        <v>0</v>
      </c>
      <c r="AV237" s="26" t="s">
        <v>537</v>
      </c>
      <c r="AW237" s="23" t="s">
        <v>538</v>
      </c>
      <c r="AX237" s="26" t="s">
        <v>537</v>
      </c>
      <c r="AY237" s="26"/>
    </row>
    <row r="238" spans="1:51">
      <c r="A238" s="31">
        <v>186</v>
      </c>
      <c r="B238" s="7">
        <v>42435</v>
      </c>
      <c r="C238" s="7" t="s">
        <v>536</v>
      </c>
      <c r="D238" s="7" t="s">
        <v>519</v>
      </c>
      <c r="E238" s="31" t="s">
        <v>307</v>
      </c>
      <c r="F238" s="31" t="s">
        <v>4</v>
      </c>
      <c r="G238" s="31" t="s">
        <v>26</v>
      </c>
      <c r="H238" s="31" t="s">
        <v>2</v>
      </c>
      <c r="I238" s="34">
        <v>0.0</v>
      </c>
      <c r="J238" s="35">
        <v>21.0</v>
      </c>
      <c r="K238" s="34">
        <v>168.0</v>
      </c>
      <c r="L238" s="34">
        <v>0</v>
      </c>
      <c r="M238" s="36">
        <v>259952.38</v>
      </c>
      <c r="N238" s="36">
        <v>20000.0</v>
      </c>
      <c r="O238" s="36">
        <v>5459000.0</v>
      </c>
      <c r="P238" s="36">
        <v>700000.0</v>
      </c>
      <c r="Q238" s="36">
        <v>0</v>
      </c>
      <c r="R238" s="36">
        <v>6159000.0</v>
      </c>
      <c r="S238" s="35">
        <v>0</v>
      </c>
      <c r="T238" s="35">
        <v>0</v>
      </c>
      <c r="U238" s="35">
        <v>0</v>
      </c>
      <c r="V238" s="35">
        <v>0</v>
      </c>
      <c r="W238" s="37" t="str">
        <f>IF(S238="",0,S238*1.5)</f>
        <v>0</v>
      </c>
      <c r="X238" s="37" t="str">
        <f>IF(T238="",0,T238*2)</f>
        <v>0</v>
      </c>
      <c r="Y238" s="37" t="str">
        <f>IF(U238="",0,U238*3)</f>
        <v>0</v>
      </c>
      <c r="Z238" s="37" t="str">
        <f>IF(V238="",0,V238*4)</f>
        <v>0</v>
      </c>
      <c r="AA238" s="37" t="str">
        <f>SUM(W238:Z238)</f>
        <v>0</v>
      </c>
      <c r="AB238" s="36" t="str">
        <f>IF(N238="",0,N238*AA238)</f>
        <v>0</v>
      </c>
      <c r="AC238" s="37">
        <v>0</v>
      </c>
      <c r="AD238" s="37">
        <v>0</v>
      </c>
      <c r="AE238" s="37" t="str">
        <f>AB238+AD238</f>
        <v>0</v>
      </c>
      <c r="AF238" s="36">
        <v>1200000.0</v>
      </c>
      <c r="AG238" s="36">
        <v>1900000.0</v>
      </c>
      <c r="AH238" s="36">
        <v>0</v>
      </c>
      <c r="AI238" s="36">
        <v>0</v>
      </c>
      <c r="AJ238" s="36">
        <v>0</v>
      </c>
      <c r="AK238" s="36" t="str">
        <f>SUM(AH238:AJ238)</f>
        <v>0</v>
      </c>
      <c r="AL238" s="38">
        <v>0</v>
      </c>
      <c r="AM238" s="36" t="str">
        <f>AK238+AL238+AQ238+AR238+AS238+AT238+AU238</f>
        <v>0</v>
      </c>
      <c r="AN238" s="36" t="str">
        <f>AG238+AE238+AF238</f>
        <v>0</v>
      </c>
      <c r="AO238" s="36" t="str">
        <f>AN238-AM238</f>
        <v>0</v>
      </c>
      <c r="AP238" s="36" t="str">
        <f>AO238</f>
        <v>0</v>
      </c>
      <c r="AQ238" s="36">
        <v>0</v>
      </c>
      <c r="AR238" s="36">
        <v>0</v>
      </c>
      <c r="AS238" s="36">
        <v>0</v>
      </c>
      <c r="AT238" s="36">
        <v>0</v>
      </c>
      <c r="AU238" s="36">
        <v>0</v>
      </c>
      <c r="AV238" s="26" t="s">
        <v>534</v>
      </c>
      <c r="AW238" s="23" t="s">
        <v>535</v>
      </c>
      <c r="AX238" s="26" t="s">
        <v>534</v>
      </c>
      <c r="AY238" s="26"/>
    </row>
    <row r="239" spans="1:51">
      <c r="A239" s="31">
        <v>187</v>
      </c>
      <c r="B239" s="7">
        <v>41600</v>
      </c>
      <c r="C239" s="7" t="s">
        <v>533</v>
      </c>
      <c r="D239" s="7" t="s">
        <v>10</v>
      </c>
      <c r="E239" s="31" t="s">
        <v>307</v>
      </c>
      <c r="F239" s="31" t="s">
        <v>4</v>
      </c>
      <c r="G239" s="31" t="s">
        <v>3</v>
      </c>
      <c r="H239" s="31" t="s">
        <v>2</v>
      </c>
      <c r="I239" s="34">
        <v>0.0</v>
      </c>
      <c r="J239" s="35">
        <v>21.0</v>
      </c>
      <c r="K239" s="34">
        <v>168.0</v>
      </c>
      <c r="L239" s="34">
        <v>0</v>
      </c>
      <c r="M239" s="36">
        <v>171269.05</v>
      </c>
      <c r="N239" s="36">
        <v>18000.0</v>
      </c>
      <c r="O239" s="36">
        <v>3596650.0</v>
      </c>
      <c r="P239" s="36">
        <v>0</v>
      </c>
      <c r="Q239" s="36">
        <v>0</v>
      </c>
      <c r="R239" s="36">
        <v>3596650.0</v>
      </c>
      <c r="S239" s="35">
        <v>0</v>
      </c>
      <c r="T239" s="35">
        <v>0</v>
      </c>
      <c r="U239" s="35">
        <v>0</v>
      </c>
      <c r="V239" s="35">
        <v>0</v>
      </c>
      <c r="W239" s="37" t="str">
        <f>IF(S239="",0,S239*1.5)</f>
        <v>0</v>
      </c>
      <c r="X239" s="37" t="str">
        <f>IF(T239="",0,T239*2)</f>
        <v>0</v>
      </c>
      <c r="Y239" s="37" t="str">
        <f>IF(U239="",0,U239*3)</f>
        <v>0</v>
      </c>
      <c r="Z239" s="37" t="str">
        <f>IF(V239="",0,V239*4)</f>
        <v>0</v>
      </c>
      <c r="AA239" s="37" t="str">
        <f>SUM(W239:Z239)</f>
        <v>0</v>
      </c>
      <c r="AB239" s="36" t="str">
        <f>IF(N239="",0,N239*AA239)</f>
        <v>0</v>
      </c>
      <c r="AC239" s="37">
        <v>0</v>
      </c>
      <c r="AD239" s="37">
        <v>0</v>
      </c>
      <c r="AE239" s="37" t="str">
        <f>AB239+AD239</f>
        <v>0</v>
      </c>
      <c r="AF239" s="36">
        <v>0</v>
      </c>
      <c r="AG239" s="36">
        <v>0</v>
      </c>
      <c r="AH239" s="36">
        <v>0</v>
      </c>
      <c r="AI239" s="36">
        <v>0</v>
      </c>
      <c r="AJ239" s="36">
        <v>0</v>
      </c>
      <c r="AK239" s="36" t="str">
        <f>SUM(AH239:AJ239)</f>
        <v>0</v>
      </c>
      <c r="AL239" s="38">
        <v>0</v>
      </c>
      <c r="AM239" s="36" t="str">
        <f>AK239+AL239+AQ239+AR239+AS239+AT239+AU239</f>
        <v>0</v>
      </c>
      <c r="AN239" s="36" t="str">
        <f>AG239+AE239+AF239</f>
        <v>0</v>
      </c>
      <c r="AO239" s="36" t="str">
        <f>AN239-AM239</f>
        <v>0</v>
      </c>
      <c r="AP239" s="36" t="str">
        <f>AO239</f>
        <v>0</v>
      </c>
      <c r="AQ239" s="36">
        <v>0</v>
      </c>
      <c r="AR239" s="36">
        <v>0</v>
      </c>
      <c r="AS239" s="36">
        <v>0</v>
      </c>
      <c r="AT239" s="36">
        <v>0</v>
      </c>
      <c r="AU239" s="36">
        <v>0</v>
      </c>
      <c r="AV239" s="26" t="s">
        <v>531</v>
      </c>
      <c r="AW239" s="23" t="s">
        <v>532</v>
      </c>
      <c r="AX239" s="26" t="s">
        <v>531</v>
      </c>
      <c r="AY239" s="26"/>
    </row>
    <row r="240" spans="1:51">
      <c r="A240" s="31">
        <v>188</v>
      </c>
      <c r="B240" s="7">
        <v>30151</v>
      </c>
      <c r="C240" s="7" t="s">
        <v>530</v>
      </c>
      <c r="D240" s="7" t="s">
        <v>519</v>
      </c>
      <c r="E240" s="31" t="s">
        <v>307</v>
      </c>
      <c r="F240" s="31" t="s">
        <v>4</v>
      </c>
      <c r="G240" s="31" t="s">
        <v>14</v>
      </c>
      <c r="H240" s="31" t="s">
        <v>2</v>
      </c>
      <c r="I240" s="34">
        <v>0.0</v>
      </c>
      <c r="J240" s="35">
        <v>21.0</v>
      </c>
      <c r="K240" s="34">
        <v>168.0</v>
      </c>
      <c r="L240" s="34">
        <v>0</v>
      </c>
      <c r="M240" s="36">
        <v>233632.76</v>
      </c>
      <c r="N240" s="36">
        <v>23000.0</v>
      </c>
      <c r="O240" s="36">
        <v>4906288.0</v>
      </c>
      <c r="P240" s="36">
        <v>300000.0</v>
      </c>
      <c r="Q240" s="36">
        <v>150000.0</v>
      </c>
      <c r="R240" s="36">
        <v>5356288.0</v>
      </c>
      <c r="S240" s="35">
        <v>0</v>
      </c>
      <c r="T240" s="35">
        <v>0</v>
      </c>
      <c r="U240" s="35">
        <v>0</v>
      </c>
      <c r="V240" s="35">
        <v>0</v>
      </c>
      <c r="W240" s="37" t="str">
        <f>IF(S240="",0,S240*1.5)</f>
        <v>0</v>
      </c>
      <c r="X240" s="37" t="str">
        <f>IF(T240="",0,T240*2)</f>
        <v>0</v>
      </c>
      <c r="Y240" s="37" t="str">
        <f>IF(U240="",0,U240*3)</f>
        <v>0</v>
      </c>
      <c r="Z240" s="37" t="str">
        <f>IF(V240="",0,V240*4)</f>
        <v>0</v>
      </c>
      <c r="AA240" s="37" t="str">
        <f>SUM(W240:Z240)</f>
        <v>0</v>
      </c>
      <c r="AB240" s="36" t="str">
        <f>IF(N240="",0,N240*AA240)</f>
        <v>0</v>
      </c>
      <c r="AC240" s="37">
        <v>0</v>
      </c>
      <c r="AD240" s="37">
        <v>0</v>
      </c>
      <c r="AE240" s="37" t="str">
        <f>AB240+AD240</f>
        <v>0</v>
      </c>
      <c r="AF240" s="36">
        <v>475000.0</v>
      </c>
      <c r="AG240" s="36">
        <v>925000.0</v>
      </c>
      <c r="AH240" s="36">
        <v>0</v>
      </c>
      <c r="AI240" s="36">
        <v>0</v>
      </c>
      <c r="AJ240" s="36">
        <v>0</v>
      </c>
      <c r="AK240" s="36" t="str">
        <f>SUM(AH240:AJ240)</f>
        <v>0</v>
      </c>
      <c r="AL240" s="38">
        <v>0</v>
      </c>
      <c r="AM240" s="36" t="str">
        <f>AK240+AL240+AQ240+AR240+AS240+AT240+AU240</f>
        <v>0</v>
      </c>
      <c r="AN240" s="36" t="str">
        <f>AG240+AE240+AF240</f>
        <v>0</v>
      </c>
      <c r="AO240" s="36" t="str">
        <f>AN240-AM240</f>
        <v>0</v>
      </c>
      <c r="AP240" s="36" t="str">
        <f>AO240</f>
        <v>0</v>
      </c>
      <c r="AQ240" s="36">
        <v>0</v>
      </c>
      <c r="AR240" s="36">
        <v>0</v>
      </c>
      <c r="AS240" s="36">
        <v>0</v>
      </c>
      <c r="AT240" s="36">
        <v>0</v>
      </c>
      <c r="AU240" s="36">
        <v>0</v>
      </c>
      <c r="AV240" s="26" t="s">
        <v>528</v>
      </c>
      <c r="AW240" s="23" t="s">
        <v>529</v>
      </c>
      <c r="AX240" s="26" t="s">
        <v>528</v>
      </c>
      <c r="AY240" s="26"/>
    </row>
    <row r="241" spans="1:51">
      <c r="A241" s="31">
        <v>189</v>
      </c>
      <c r="B241" s="7">
        <v>42877</v>
      </c>
      <c r="C241" s="7" t="s">
        <v>527</v>
      </c>
      <c r="D241" s="7" t="s">
        <v>59</v>
      </c>
      <c r="E241" s="31" t="s">
        <v>307</v>
      </c>
      <c r="F241" s="31" t="s">
        <v>4</v>
      </c>
      <c r="G241" s="31" t="s">
        <v>3</v>
      </c>
      <c r="H241" s="31" t="s">
        <v>2</v>
      </c>
      <c r="I241" s="34">
        <v>0.0</v>
      </c>
      <c r="J241" s="35">
        <v>21.0</v>
      </c>
      <c r="K241" s="34">
        <v>168.0</v>
      </c>
      <c r="L241" s="34">
        <v>0</v>
      </c>
      <c r="M241" s="36">
        <v>285714.29</v>
      </c>
      <c r="N241" s="36">
        <v>21000.0</v>
      </c>
      <c r="O241" s="36">
        <v>6000000.0</v>
      </c>
      <c r="P241" s="36">
        <v>1000000.0</v>
      </c>
      <c r="Q241" s="36">
        <v>0</v>
      </c>
      <c r="R241" s="36">
        <v>7000000.0</v>
      </c>
      <c r="S241" s="35">
        <v>0</v>
      </c>
      <c r="T241" s="35">
        <v>0</v>
      </c>
      <c r="U241" s="35">
        <v>0</v>
      </c>
      <c r="V241" s="35">
        <v>0</v>
      </c>
      <c r="W241" s="37" t="str">
        <f>IF(S241="",0,S241*1.5)</f>
        <v>0</v>
      </c>
      <c r="X241" s="37" t="str">
        <f>IF(T241="",0,T241*2)</f>
        <v>0</v>
      </c>
      <c r="Y241" s="37" t="str">
        <f>IF(U241="",0,U241*3)</f>
        <v>0</v>
      </c>
      <c r="Z241" s="37" t="str">
        <f>IF(V241="",0,V241*4)</f>
        <v>0</v>
      </c>
      <c r="AA241" s="37" t="str">
        <f>SUM(W241:Z241)</f>
        <v>0</v>
      </c>
      <c r="AB241" s="36" t="str">
        <f>IF(N241="",0,N241*AA241)</f>
        <v>0</v>
      </c>
      <c r="AC241" s="37">
        <v>0</v>
      </c>
      <c r="AD241" s="37">
        <v>0</v>
      </c>
      <c r="AE241" s="37" t="str">
        <f>AB241+AD241</f>
        <v>0</v>
      </c>
      <c r="AF241" s="36">
        <v>0</v>
      </c>
      <c r="AG241" s="36">
        <v>1000000.0</v>
      </c>
      <c r="AH241" s="36">
        <v>0</v>
      </c>
      <c r="AI241" s="36">
        <v>0</v>
      </c>
      <c r="AJ241" s="36">
        <v>0</v>
      </c>
      <c r="AK241" s="36" t="str">
        <f>SUM(AH241:AJ241)</f>
        <v>0</v>
      </c>
      <c r="AL241" s="38">
        <v>0</v>
      </c>
      <c r="AM241" s="36" t="str">
        <f>AK241+AL241+AQ241+AR241+AS241+AT241+AU241</f>
        <v>0</v>
      </c>
      <c r="AN241" s="36" t="str">
        <f>AG241+AE241+AF241</f>
        <v>0</v>
      </c>
      <c r="AO241" s="36" t="str">
        <f>AN241-AM241</f>
        <v>0</v>
      </c>
      <c r="AP241" s="36" t="str">
        <f>AO241</f>
        <v>0</v>
      </c>
      <c r="AQ241" s="36">
        <v>0</v>
      </c>
      <c r="AR241" s="36">
        <v>0</v>
      </c>
      <c r="AS241" s="36">
        <v>0</v>
      </c>
      <c r="AT241" s="36">
        <v>0</v>
      </c>
      <c r="AU241" s="36">
        <v>0</v>
      </c>
      <c r="AV241" s="26" t="s">
        <v>525</v>
      </c>
      <c r="AW241" s="23" t="s">
        <v>526</v>
      </c>
      <c r="AX241" s="26" t="s">
        <v>525</v>
      </c>
      <c r="AY241" s="26"/>
    </row>
    <row r="242" spans="1:51">
      <c r="A242" s="31">
        <v>190</v>
      </c>
      <c r="B242" s="7">
        <v>40116</v>
      </c>
      <c r="C242" s="7" t="s">
        <v>524</v>
      </c>
      <c r="D242" s="7" t="s">
        <v>523</v>
      </c>
      <c r="E242" s="31" t="s">
        <v>307</v>
      </c>
      <c r="F242" s="31" t="s">
        <v>4</v>
      </c>
      <c r="G242" s="31" t="s">
        <v>122</v>
      </c>
      <c r="H242" s="31" t="s">
        <v>2</v>
      </c>
      <c r="I242" s="34">
        <v>0.0</v>
      </c>
      <c r="J242" s="35">
        <v>21.0</v>
      </c>
      <c r="K242" s="34">
        <v>168.0</v>
      </c>
      <c r="L242" s="34">
        <v>0</v>
      </c>
      <c r="M242" s="36">
        <v>221212.81</v>
      </c>
      <c r="N242" s="36">
        <v>21000.0</v>
      </c>
      <c r="O242" s="36">
        <v>4645469.0</v>
      </c>
      <c r="P242" s="36">
        <v>300000.0</v>
      </c>
      <c r="Q242" s="36">
        <v>0</v>
      </c>
      <c r="R242" s="36">
        <v>4945469.0</v>
      </c>
      <c r="S242" s="35">
        <v>0</v>
      </c>
      <c r="T242" s="35">
        <v>0</v>
      </c>
      <c r="U242" s="35">
        <v>0</v>
      </c>
      <c r="V242" s="35">
        <v>0</v>
      </c>
      <c r="W242" s="37" t="str">
        <f>IF(S242="",0,S242*1.5)</f>
        <v>0</v>
      </c>
      <c r="X242" s="37" t="str">
        <f>IF(T242="",0,T242*2)</f>
        <v>0</v>
      </c>
      <c r="Y242" s="37" t="str">
        <f>IF(U242="",0,U242*3)</f>
        <v>0</v>
      </c>
      <c r="Z242" s="37" t="str">
        <f>IF(V242="",0,V242*4)</f>
        <v>0</v>
      </c>
      <c r="AA242" s="37" t="str">
        <f>SUM(W242:Z242)</f>
        <v>0</v>
      </c>
      <c r="AB242" s="36" t="str">
        <f>IF(N242="",0,N242*AA242)</f>
        <v>0</v>
      </c>
      <c r="AC242" s="37">
        <v>0</v>
      </c>
      <c r="AD242" s="37">
        <v>0</v>
      </c>
      <c r="AE242" s="37" t="str">
        <f>AB242+AD242</f>
        <v>0</v>
      </c>
      <c r="AF242" s="36">
        <v>120000.0</v>
      </c>
      <c r="AG242" s="36">
        <v>420000.0</v>
      </c>
      <c r="AH242" s="36">
        <v>0</v>
      </c>
      <c r="AI242" s="36">
        <v>0</v>
      </c>
      <c r="AJ242" s="36">
        <v>0</v>
      </c>
      <c r="AK242" s="36" t="str">
        <f>SUM(AH242:AJ242)</f>
        <v>0</v>
      </c>
      <c r="AL242" s="38">
        <v>0</v>
      </c>
      <c r="AM242" s="36" t="str">
        <f>AK242+AL242+AQ242+AR242+AS242+AT242+AU242</f>
        <v>0</v>
      </c>
      <c r="AN242" s="36" t="str">
        <f>AG242+AE242+AF242</f>
        <v>0</v>
      </c>
      <c r="AO242" s="36" t="str">
        <f>AN242-AM242</f>
        <v>0</v>
      </c>
      <c r="AP242" s="36" t="str">
        <f>AO242</f>
        <v>0</v>
      </c>
      <c r="AQ242" s="36">
        <v>0</v>
      </c>
      <c r="AR242" s="36">
        <v>0</v>
      </c>
      <c r="AS242" s="36">
        <v>0</v>
      </c>
      <c r="AT242" s="36">
        <v>0</v>
      </c>
      <c r="AU242" s="36">
        <v>0</v>
      </c>
      <c r="AV242" s="26" t="s">
        <v>521</v>
      </c>
      <c r="AW242" s="23" t="s">
        <v>522</v>
      </c>
      <c r="AX242" s="26" t="s">
        <v>521</v>
      </c>
      <c r="AY242" s="26"/>
    </row>
    <row r="243" spans="1:51">
      <c r="A243" s="31">
        <v>191</v>
      </c>
      <c r="B243" s="7">
        <v>42894</v>
      </c>
      <c r="C243" s="7" t="s">
        <v>520</v>
      </c>
      <c r="D243" s="7" t="s">
        <v>519</v>
      </c>
      <c r="E243" s="31" t="s">
        <v>307</v>
      </c>
      <c r="F243" s="31" t="s">
        <v>4</v>
      </c>
      <c r="G243" s="31" t="s">
        <v>3</v>
      </c>
      <c r="H243" s="31" t="s">
        <v>2</v>
      </c>
      <c r="I243" s="34">
        <v>0.0</v>
      </c>
      <c r="J243" s="35">
        <v>21.0</v>
      </c>
      <c r="K243" s="34">
        <v>168.0</v>
      </c>
      <c r="L243" s="34">
        <v>0</v>
      </c>
      <c r="M243" s="36">
        <v>238095.24</v>
      </c>
      <c r="N243" s="36">
        <v>19000.0</v>
      </c>
      <c r="O243" s="36">
        <v>5000000.0</v>
      </c>
      <c r="P243" s="36">
        <v>700000.0</v>
      </c>
      <c r="Q243" s="36">
        <v>0</v>
      </c>
      <c r="R243" s="36">
        <v>5700000.0</v>
      </c>
      <c r="S243" s="35">
        <v>0</v>
      </c>
      <c r="T243" s="35">
        <v>0</v>
      </c>
      <c r="U243" s="35">
        <v>0</v>
      </c>
      <c r="V243" s="35">
        <v>0</v>
      </c>
      <c r="W243" s="37" t="str">
        <f>IF(S243="",0,S243*1.5)</f>
        <v>0</v>
      </c>
      <c r="X243" s="37" t="str">
        <f>IF(T243="",0,T243*2)</f>
        <v>0</v>
      </c>
      <c r="Y243" s="37" t="str">
        <f>IF(U243="",0,U243*3)</f>
        <v>0</v>
      </c>
      <c r="Z243" s="37" t="str">
        <f>IF(V243="",0,V243*4)</f>
        <v>0</v>
      </c>
      <c r="AA243" s="37" t="str">
        <f>SUM(W243:Z243)</f>
        <v>0</v>
      </c>
      <c r="AB243" s="36" t="str">
        <f>IF(N243="",0,N243*AA243)</f>
        <v>0</v>
      </c>
      <c r="AC243" s="37">
        <v>0</v>
      </c>
      <c r="AD243" s="37">
        <v>0</v>
      </c>
      <c r="AE243" s="37" t="str">
        <f>AB243+AD243</f>
        <v>0</v>
      </c>
      <c r="AF243" s="36">
        <v>0</v>
      </c>
      <c r="AG243" s="36">
        <v>700000.0</v>
      </c>
      <c r="AH243" s="36">
        <v>0</v>
      </c>
      <c r="AI243" s="36">
        <v>0</v>
      </c>
      <c r="AJ243" s="36">
        <v>0</v>
      </c>
      <c r="AK243" s="36" t="str">
        <f>SUM(AH243:AJ243)</f>
        <v>0</v>
      </c>
      <c r="AL243" s="38">
        <v>0</v>
      </c>
      <c r="AM243" s="36" t="str">
        <f>AK243+AL243+AQ243+AR243+AS243+AT243+AU243</f>
        <v>0</v>
      </c>
      <c r="AN243" s="36" t="str">
        <f>AG243+AE243+AF243</f>
        <v>0</v>
      </c>
      <c r="AO243" s="36" t="str">
        <f>AN243-AM243</f>
        <v>0</v>
      </c>
      <c r="AP243" s="36" t="str">
        <f>AO243</f>
        <v>0</v>
      </c>
      <c r="AQ243" s="36">
        <v>0</v>
      </c>
      <c r="AR243" s="36">
        <v>0</v>
      </c>
      <c r="AS243" s="36">
        <v>0</v>
      </c>
      <c r="AT243" s="36">
        <v>0</v>
      </c>
      <c r="AU243" s="36">
        <v>0</v>
      </c>
      <c r="AV243" s="26" t="s">
        <v>517</v>
      </c>
      <c r="AW243" s="23" t="s">
        <v>518</v>
      </c>
      <c r="AX243" s="26" t="s">
        <v>517</v>
      </c>
      <c r="AY243" s="26"/>
    </row>
    <row r="244" spans="1:51">
      <c r="A244" s="31">
        <v>192</v>
      </c>
      <c r="B244" s="7">
        <v>42933</v>
      </c>
      <c r="C244" s="7" t="s">
        <v>516</v>
      </c>
      <c r="D244" s="7" t="s">
        <v>515</v>
      </c>
      <c r="E244" s="31" t="s">
        <v>307</v>
      </c>
      <c r="F244" s="31" t="s">
        <v>4</v>
      </c>
      <c r="G244" s="31" t="s">
        <v>70</v>
      </c>
      <c r="H244" s="31" t="s">
        <v>2</v>
      </c>
      <c r="I244" s="34">
        <v>0.0</v>
      </c>
      <c r="J244" s="35">
        <v>21.0</v>
      </c>
      <c r="K244" s="34">
        <v>168.0</v>
      </c>
      <c r="L244" s="34">
        <v>0</v>
      </c>
      <c r="M244" s="36">
        <v>190476.19</v>
      </c>
      <c r="N244" s="36">
        <v>19000.0</v>
      </c>
      <c r="O244" s="36">
        <v>4000000.0</v>
      </c>
      <c r="P244" s="36">
        <v>300000.0</v>
      </c>
      <c r="Q244" s="36">
        <v>0</v>
      </c>
      <c r="R244" s="36">
        <v>4300000.0</v>
      </c>
      <c r="S244" s="35">
        <v>0</v>
      </c>
      <c r="T244" s="35">
        <v>0</v>
      </c>
      <c r="U244" s="35">
        <v>0</v>
      </c>
      <c r="V244" s="35">
        <v>0</v>
      </c>
      <c r="W244" s="37" t="str">
        <f>IF(S244="",0,S244*1.5)</f>
        <v>0</v>
      </c>
      <c r="X244" s="37" t="str">
        <f>IF(T244="",0,T244*2)</f>
        <v>0</v>
      </c>
      <c r="Y244" s="37" t="str">
        <f>IF(U244="",0,U244*3)</f>
        <v>0</v>
      </c>
      <c r="Z244" s="37" t="str">
        <f>IF(V244="",0,V244*4)</f>
        <v>0</v>
      </c>
      <c r="AA244" s="37" t="str">
        <f>SUM(W244:Z244)</f>
        <v>0</v>
      </c>
      <c r="AB244" s="36" t="str">
        <f>IF(N244="",0,N244*AA244)</f>
        <v>0</v>
      </c>
      <c r="AC244" s="37">
        <v>0</v>
      </c>
      <c r="AD244" s="37">
        <v>0</v>
      </c>
      <c r="AE244" s="37" t="str">
        <f>AB244+AD244</f>
        <v>0</v>
      </c>
      <c r="AF244" s="36">
        <v>675000.0</v>
      </c>
      <c r="AG244" s="36">
        <v>975000.0</v>
      </c>
      <c r="AH244" s="36">
        <v>0</v>
      </c>
      <c r="AI244" s="36">
        <v>0</v>
      </c>
      <c r="AJ244" s="36">
        <v>0</v>
      </c>
      <c r="AK244" s="36" t="str">
        <f>SUM(AH244:AJ244)</f>
        <v>0</v>
      </c>
      <c r="AL244" s="38">
        <v>0</v>
      </c>
      <c r="AM244" s="36" t="str">
        <f>AK244+AL244+AQ244+AR244+AS244+AT244+AU244</f>
        <v>0</v>
      </c>
      <c r="AN244" s="36" t="str">
        <f>AG244+AE244+AF244</f>
        <v>0</v>
      </c>
      <c r="AO244" s="36" t="str">
        <f>AN244-AM244</f>
        <v>0</v>
      </c>
      <c r="AP244" s="36" t="str">
        <f>AO244</f>
        <v>0</v>
      </c>
      <c r="AQ244" s="36">
        <v>0</v>
      </c>
      <c r="AR244" s="36">
        <v>0</v>
      </c>
      <c r="AS244" s="36">
        <v>0</v>
      </c>
      <c r="AT244" s="36">
        <v>0</v>
      </c>
      <c r="AU244" s="36">
        <v>0</v>
      </c>
      <c r="AV244" s="26" t="s">
        <v>513</v>
      </c>
      <c r="AW244" s="23" t="s">
        <v>514</v>
      </c>
      <c r="AX244" s="26" t="s">
        <v>513</v>
      </c>
      <c r="AY244" s="26"/>
    </row>
    <row r="245" spans="1:51">
      <c r="A245" s="31">
        <v>193</v>
      </c>
      <c r="B245" s="7">
        <v>42734</v>
      </c>
      <c r="C245" s="7" t="s">
        <v>512</v>
      </c>
      <c r="D245" s="7" t="s">
        <v>10</v>
      </c>
      <c r="E245" s="31" t="s">
        <v>307</v>
      </c>
      <c r="F245" s="31" t="s">
        <v>4</v>
      </c>
      <c r="G245" s="31" t="s">
        <v>122</v>
      </c>
      <c r="H245" s="31" t="s">
        <v>2</v>
      </c>
      <c r="I245" s="34">
        <v>0.0</v>
      </c>
      <c r="J245" s="35">
        <v>21.0</v>
      </c>
      <c r="K245" s="34">
        <v>168.0</v>
      </c>
      <c r="L245" s="34">
        <v>0</v>
      </c>
      <c r="M245" s="36">
        <v>170000.0</v>
      </c>
      <c r="N245" s="36">
        <v>17000.0</v>
      </c>
      <c r="O245" s="36">
        <v>3570000.0</v>
      </c>
      <c r="P245" s="36">
        <v>0</v>
      </c>
      <c r="Q245" s="36">
        <v>0</v>
      </c>
      <c r="R245" s="36">
        <v>3570000.0</v>
      </c>
      <c r="S245" s="35">
        <v>0</v>
      </c>
      <c r="T245" s="35">
        <v>0</v>
      </c>
      <c r="U245" s="35">
        <v>0</v>
      </c>
      <c r="V245" s="35">
        <v>0</v>
      </c>
      <c r="W245" s="37" t="str">
        <f>IF(S245="",0,S245*1.5)</f>
        <v>0</v>
      </c>
      <c r="X245" s="37" t="str">
        <f>IF(T245="",0,T245*2)</f>
        <v>0</v>
      </c>
      <c r="Y245" s="37" t="str">
        <f>IF(U245="",0,U245*3)</f>
        <v>0</v>
      </c>
      <c r="Z245" s="37" t="str">
        <f>IF(V245="",0,V245*4)</f>
        <v>0</v>
      </c>
      <c r="AA245" s="37" t="str">
        <f>SUM(W245:Z245)</f>
        <v>0</v>
      </c>
      <c r="AB245" s="36" t="str">
        <f>IF(N245="",0,N245*AA245)</f>
        <v>0</v>
      </c>
      <c r="AC245" s="37">
        <v>0</v>
      </c>
      <c r="AD245" s="37">
        <v>0</v>
      </c>
      <c r="AE245" s="37" t="str">
        <f>AB245+AD245</f>
        <v>0</v>
      </c>
      <c r="AF245" s="36">
        <v>0</v>
      </c>
      <c r="AG245" s="36">
        <v>0</v>
      </c>
      <c r="AH245" s="36">
        <v>0</v>
      </c>
      <c r="AI245" s="36">
        <v>0</v>
      </c>
      <c r="AJ245" s="36">
        <v>0</v>
      </c>
      <c r="AK245" s="36" t="str">
        <f>SUM(AH245:AJ245)</f>
        <v>0</v>
      </c>
      <c r="AL245" s="38">
        <v>0</v>
      </c>
      <c r="AM245" s="36" t="str">
        <f>AK245+AL245+AQ245+AR245+AS245+AT245+AU245</f>
        <v>0</v>
      </c>
      <c r="AN245" s="36" t="str">
        <f>AG245+AE245+AF245</f>
        <v>0</v>
      </c>
      <c r="AO245" s="36" t="str">
        <f>AN245-AM245</f>
        <v>0</v>
      </c>
      <c r="AP245" s="36" t="str">
        <f>AO245</f>
        <v>0</v>
      </c>
      <c r="AQ245" s="36">
        <v>0</v>
      </c>
      <c r="AR245" s="36">
        <v>0</v>
      </c>
      <c r="AS245" s="36">
        <v>0</v>
      </c>
      <c r="AT245" s="36">
        <v>0</v>
      </c>
      <c r="AU245" s="36">
        <v>0</v>
      </c>
      <c r="AV245" s="26" t="s">
        <v>510</v>
      </c>
      <c r="AW245" s="23" t="s">
        <v>511</v>
      </c>
      <c r="AX245" s="26" t="s">
        <v>510</v>
      </c>
      <c r="AY245" s="26"/>
    </row>
    <row r="246" spans="1:51">
      <c r="A246" s="31">
        <v>194</v>
      </c>
      <c r="B246" s="7">
        <v>40459</v>
      </c>
      <c r="C246" s="7" t="s">
        <v>509</v>
      </c>
      <c r="D246" s="7" t="s">
        <v>10</v>
      </c>
      <c r="E246" s="31" t="s">
        <v>307</v>
      </c>
      <c r="F246" s="31" t="s">
        <v>4</v>
      </c>
      <c r="G246" s="31" t="s">
        <v>14</v>
      </c>
      <c r="H246" s="31" t="s">
        <v>2</v>
      </c>
      <c r="I246" s="34">
        <v>0.0</v>
      </c>
      <c r="J246" s="35">
        <v>21.0</v>
      </c>
      <c r="K246" s="34">
        <v>168.0</v>
      </c>
      <c r="L246" s="34">
        <v>0</v>
      </c>
      <c r="M246" s="36">
        <v>196190.48</v>
      </c>
      <c r="N246" s="36">
        <v>18000.0</v>
      </c>
      <c r="O246" s="36">
        <v>4120000.0</v>
      </c>
      <c r="P246" s="36">
        <v>0</v>
      </c>
      <c r="Q246" s="36">
        <v>0</v>
      </c>
      <c r="R246" s="36">
        <v>4120000.0</v>
      </c>
      <c r="S246" s="35">
        <v>0</v>
      </c>
      <c r="T246" s="35">
        <v>0</v>
      </c>
      <c r="U246" s="35">
        <v>0</v>
      </c>
      <c r="V246" s="35">
        <v>0</v>
      </c>
      <c r="W246" s="37" t="str">
        <f>IF(S246="",0,S246*1.5)</f>
        <v>0</v>
      </c>
      <c r="X246" s="37" t="str">
        <f>IF(T246="",0,T246*2)</f>
        <v>0</v>
      </c>
      <c r="Y246" s="37" t="str">
        <f>IF(U246="",0,U246*3)</f>
        <v>0</v>
      </c>
      <c r="Z246" s="37" t="str">
        <f>IF(V246="",0,V246*4)</f>
        <v>0</v>
      </c>
      <c r="AA246" s="37" t="str">
        <f>SUM(W246:Z246)</f>
        <v>0</v>
      </c>
      <c r="AB246" s="36" t="str">
        <f>IF(N246="",0,N246*AA246)</f>
        <v>0</v>
      </c>
      <c r="AC246" s="37">
        <v>0</v>
      </c>
      <c r="AD246" s="37">
        <v>0</v>
      </c>
      <c r="AE246" s="37" t="str">
        <f>AB246+AD246</f>
        <v>0</v>
      </c>
      <c r="AF246" s="36">
        <v>100000.0</v>
      </c>
      <c r="AG246" s="36">
        <v>100000.0</v>
      </c>
      <c r="AH246" s="36">
        <v>0</v>
      </c>
      <c r="AI246" s="36">
        <v>0</v>
      </c>
      <c r="AJ246" s="36">
        <v>0</v>
      </c>
      <c r="AK246" s="36" t="str">
        <f>SUM(AH246:AJ246)</f>
        <v>0</v>
      </c>
      <c r="AL246" s="38">
        <v>0</v>
      </c>
      <c r="AM246" s="36" t="str">
        <f>AK246+AL246+AQ246+AR246+AS246+AT246+AU246</f>
        <v>0</v>
      </c>
      <c r="AN246" s="36" t="str">
        <f>AG246+AE246+AF246</f>
        <v>0</v>
      </c>
      <c r="AO246" s="36" t="str">
        <f>AN246-AM246</f>
        <v>0</v>
      </c>
      <c r="AP246" s="36" t="str">
        <f>AO246</f>
        <v>0</v>
      </c>
      <c r="AQ246" s="36">
        <v>0</v>
      </c>
      <c r="AR246" s="36">
        <v>0</v>
      </c>
      <c r="AS246" s="36">
        <v>0</v>
      </c>
      <c r="AT246" s="36">
        <v>0</v>
      </c>
      <c r="AU246" s="36">
        <v>0</v>
      </c>
      <c r="AV246" s="26" t="s">
        <v>507</v>
      </c>
      <c r="AW246" s="23" t="s">
        <v>508</v>
      </c>
      <c r="AX246" s="26" t="s">
        <v>507</v>
      </c>
      <c r="AY246" s="26"/>
    </row>
    <row r="247" spans="1:51">
      <c r="A247" s="31">
        <v>195</v>
      </c>
      <c r="B247" s="7">
        <v>42696</v>
      </c>
      <c r="C247" s="7" t="s">
        <v>506</v>
      </c>
      <c r="D247" s="7" t="s">
        <v>505</v>
      </c>
      <c r="E247" s="31" t="s">
        <v>307</v>
      </c>
      <c r="F247" s="31" t="s">
        <v>4</v>
      </c>
      <c r="G247" s="31" t="s">
        <v>122</v>
      </c>
      <c r="H247" s="31" t="s">
        <v>2</v>
      </c>
      <c r="I247" s="34">
        <v>0.0</v>
      </c>
      <c r="J247" s="35">
        <v>21.0</v>
      </c>
      <c r="K247" s="34">
        <v>168.0</v>
      </c>
      <c r="L247" s="34">
        <v>0</v>
      </c>
      <c r="M247" s="36">
        <v>150000.0</v>
      </c>
      <c r="N247" s="36">
        <v>15000.0</v>
      </c>
      <c r="O247" s="36">
        <v>3150000.0</v>
      </c>
      <c r="P247" s="36">
        <v>0</v>
      </c>
      <c r="Q247" s="36">
        <v>0</v>
      </c>
      <c r="R247" s="36">
        <v>3150000.0</v>
      </c>
      <c r="S247" s="35">
        <v>0</v>
      </c>
      <c r="T247" s="35">
        <v>0</v>
      </c>
      <c r="U247" s="35">
        <v>0</v>
      </c>
      <c r="V247" s="35">
        <v>0</v>
      </c>
      <c r="W247" s="37" t="str">
        <f>IF(S247="",0,S247*1.5)</f>
        <v>0</v>
      </c>
      <c r="X247" s="37" t="str">
        <f>IF(T247="",0,T247*2)</f>
        <v>0</v>
      </c>
      <c r="Y247" s="37" t="str">
        <f>IF(U247="",0,U247*3)</f>
        <v>0</v>
      </c>
      <c r="Z247" s="37" t="str">
        <f>IF(V247="",0,V247*4)</f>
        <v>0</v>
      </c>
      <c r="AA247" s="37" t="str">
        <f>SUM(W247:Z247)</f>
        <v>0</v>
      </c>
      <c r="AB247" s="36" t="str">
        <f>IF(N247="",0,N247*AA247)</f>
        <v>0</v>
      </c>
      <c r="AC247" s="37">
        <v>0</v>
      </c>
      <c r="AD247" s="37">
        <v>0</v>
      </c>
      <c r="AE247" s="37" t="str">
        <f>AB247+AD247</f>
        <v>0</v>
      </c>
      <c r="AF247" s="36">
        <v>0</v>
      </c>
      <c r="AG247" s="36">
        <v>0</v>
      </c>
      <c r="AH247" s="36">
        <v>0</v>
      </c>
      <c r="AI247" s="36">
        <v>0</v>
      </c>
      <c r="AJ247" s="36">
        <v>0</v>
      </c>
      <c r="AK247" s="36" t="str">
        <f>SUM(AH247:AJ247)</f>
        <v>0</v>
      </c>
      <c r="AL247" s="38">
        <v>0</v>
      </c>
      <c r="AM247" s="36" t="str">
        <f>AK247+AL247+AQ247+AR247+AS247+AT247+AU247</f>
        <v>0</v>
      </c>
      <c r="AN247" s="36" t="str">
        <f>AG247+AE247+AF247</f>
        <v>0</v>
      </c>
      <c r="AO247" s="36" t="str">
        <f>AN247-AM247</f>
        <v>0</v>
      </c>
      <c r="AP247" s="36" t="str">
        <f>AO247</f>
        <v>0</v>
      </c>
      <c r="AQ247" s="36">
        <v>0</v>
      </c>
      <c r="AR247" s="36">
        <v>0</v>
      </c>
      <c r="AS247" s="36">
        <v>0</v>
      </c>
      <c r="AT247" s="36">
        <v>0</v>
      </c>
      <c r="AU247" s="36">
        <v>0</v>
      </c>
      <c r="AV247" s="26" t="s">
        <v>503</v>
      </c>
      <c r="AW247" s="23" t="s">
        <v>504</v>
      </c>
      <c r="AX247" s="26" t="s">
        <v>503</v>
      </c>
      <c r="AY247" s="26"/>
    </row>
    <row r="248" spans="1:51">
      <c r="A248" s="31">
        <v>196</v>
      </c>
      <c r="B248" s="7">
        <v>42895</v>
      </c>
      <c r="C248" s="7" t="s">
        <v>502</v>
      </c>
      <c r="D248" s="7" t="s">
        <v>320</v>
      </c>
      <c r="E248" s="31" t="s">
        <v>307</v>
      </c>
      <c r="F248" s="31" t="s">
        <v>4</v>
      </c>
      <c r="G248" s="31" t="s">
        <v>14</v>
      </c>
      <c r="H248" s="31" t="s">
        <v>2</v>
      </c>
      <c r="I248" s="34">
        <v>0.0</v>
      </c>
      <c r="J248" s="35">
        <v>21.0</v>
      </c>
      <c r="K248" s="34">
        <v>168.0</v>
      </c>
      <c r="L248" s="34">
        <v>0</v>
      </c>
      <c r="M248" s="36">
        <v>140000.0</v>
      </c>
      <c r="N248" s="36">
        <v>13000.0</v>
      </c>
      <c r="O248" s="36">
        <v>2940000.0</v>
      </c>
      <c r="P248" s="36">
        <v>0</v>
      </c>
      <c r="Q248" s="36">
        <v>0</v>
      </c>
      <c r="R248" s="36">
        <v>2940000.0</v>
      </c>
      <c r="S248" s="35">
        <v>0</v>
      </c>
      <c r="T248" s="35">
        <v>0</v>
      </c>
      <c r="U248" s="35">
        <v>0</v>
      </c>
      <c r="V248" s="35">
        <v>0</v>
      </c>
      <c r="W248" s="37" t="str">
        <f>IF(S248="",0,S248*1.5)</f>
        <v>0</v>
      </c>
      <c r="X248" s="37" t="str">
        <f>IF(T248="",0,T248*2)</f>
        <v>0</v>
      </c>
      <c r="Y248" s="37" t="str">
        <f>IF(U248="",0,U248*3)</f>
        <v>0</v>
      </c>
      <c r="Z248" s="37" t="str">
        <f>IF(V248="",0,V248*4)</f>
        <v>0</v>
      </c>
      <c r="AA248" s="37" t="str">
        <f>SUM(W248:Z248)</f>
        <v>0</v>
      </c>
      <c r="AB248" s="36" t="str">
        <f>IF(N248="",0,N248*AA248)</f>
        <v>0</v>
      </c>
      <c r="AC248" s="37">
        <v>0</v>
      </c>
      <c r="AD248" s="37">
        <v>0</v>
      </c>
      <c r="AE248" s="37" t="str">
        <f>AB248+AD248</f>
        <v>0</v>
      </c>
      <c r="AF248" s="36">
        <v>0</v>
      </c>
      <c r="AG248" s="36">
        <v>0</v>
      </c>
      <c r="AH248" s="36">
        <v>0</v>
      </c>
      <c r="AI248" s="36">
        <v>0</v>
      </c>
      <c r="AJ248" s="36">
        <v>0</v>
      </c>
      <c r="AK248" s="36" t="str">
        <f>SUM(AH248:AJ248)</f>
        <v>0</v>
      </c>
      <c r="AL248" s="38">
        <v>0</v>
      </c>
      <c r="AM248" s="36" t="str">
        <f>AK248+AL248+AQ248+AR248+AS248+AT248+AU248</f>
        <v>0</v>
      </c>
      <c r="AN248" s="36" t="str">
        <f>AG248+AE248+AF248</f>
        <v>0</v>
      </c>
      <c r="AO248" s="36" t="str">
        <f>AN248-AM248</f>
        <v>0</v>
      </c>
      <c r="AP248" s="36" t="str">
        <f>AO248</f>
        <v>0</v>
      </c>
      <c r="AQ248" s="36">
        <v>0</v>
      </c>
      <c r="AR248" s="36">
        <v>0</v>
      </c>
      <c r="AS248" s="36">
        <v>0</v>
      </c>
      <c r="AT248" s="36">
        <v>0</v>
      </c>
      <c r="AU248" s="36">
        <v>0</v>
      </c>
      <c r="AV248" s="26" t="s">
        <v>500</v>
      </c>
      <c r="AW248" s="23" t="s">
        <v>501</v>
      </c>
      <c r="AX248" s="26" t="s">
        <v>500</v>
      </c>
      <c r="AY248" s="26"/>
    </row>
    <row r="249" spans="1:51">
      <c r="A249" s="31">
        <v>197</v>
      </c>
      <c r="B249" s="7">
        <v>30045</v>
      </c>
      <c r="C249" s="7" t="s">
        <v>499</v>
      </c>
      <c r="D249" s="7" t="s">
        <v>10</v>
      </c>
      <c r="E249" s="31" t="s">
        <v>307</v>
      </c>
      <c r="F249" s="31" t="s">
        <v>4</v>
      </c>
      <c r="G249" s="31" t="s">
        <v>70</v>
      </c>
      <c r="H249" s="31" t="s">
        <v>2</v>
      </c>
      <c r="I249" s="34">
        <v>0.0</v>
      </c>
      <c r="J249" s="35">
        <v>21.0</v>
      </c>
      <c r="K249" s="34">
        <v>168.0</v>
      </c>
      <c r="L249" s="34">
        <v>0</v>
      </c>
      <c r="M249" s="36">
        <v>206035.95</v>
      </c>
      <c r="N249" s="36">
        <v>18500.0</v>
      </c>
      <c r="O249" s="36">
        <v>4326755.0</v>
      </c>
      <c r="P249" s="36">
        <v>0</v>
      </c>
      <c r="Q249" s="36">
        <v>0</v>
      </c>
      <c r="R249" s="36">
        <v>4326755.0</v>
      </c>
      <c r="S249" s="35">
        <v>0</v>
      </c>
      <c r="T249" s="35">
        <v>0</v>
      </c>
      <c r="U249" s="35">
        <v>0</v>
      </c>
      <c r="V249" s="35">
        <v>0</v>
      </c>
      <c r="W249" s="37" t="str">
        <f>IF(S249="",0,S249*1.5)</f>
        <v>0</v>
      </c>
      <c r="X249" s="37" t="str">
        <f>IF(T249="",0,T249*2)</f>
        <v>0</v>
      </c>
      <c r="Y249" s="37" t="str">
        <f>IF(U249="",0,U249*3)</f>
        <v>0</v>
      </c>
      <c r="Z249" s="37" t="str">
        <f>IF(V249="",0,V249*4)</f>
        <v>0</v>
      </c>
      <c r="AA249" s="37" t="str">
        <f>SUM(W249:Z249)</f>
        <v>0</v>
      </c>
      <c r="AB249" s="36" t="str">
        <f>IF(N249="",0,N249*AA249)</f>
        <v>0</v>
      </c>
      <c r="AC249" s="37">
        <v>0</v>
      </c>
      <c r="AD249" s="37">
        <v>0</v>
      </c>
      <c r="AE249" s="37" t="str">
        <f>AB249+AD249</f>
        <v>0</v>
      </c>
      <c r="AF249" s="36">
        <v>0</v>
      </c>
      <c r="AG249" s="36">
        <v>0</v>
      </c>
      <c r="AH249" s="36">
        <v>0</v>
      </c>
      <c r="AI249" s="36">
        <v>0</v>
      </c>
      <c r="AJ249" s="36">
        <v>0</v>
      </c>
      <c r="AK249" s="36" t="str">
        <f>SUM(AH249:AJ249)</f>
        <v>0</v>
      </c>
      <c r="AL249" s="38">
        <v>0</v>
      </c>
      <c r="AM249" s="36" t="str">
        <f>AK249+AL249+AQ249+AR249+AS249+AT249+AU249</f>
        <v>0</v>
      </c>
      <c r="AN249" s="36" t="str">
        <f>AG249+AE249+AF249</f>
        <v>0</v>
      </c>
      <c r="AO249" s="36" t="str">
        <f>AN249-AM249</f>
        <v>0</v>
      </c>
      <c r="AP249" s="36" t="str">
        <f>AO249</f>
        <v>0</v>
      </c>
      <c r="AQ249" s="36">
        <v>0</v>
      </c>
      <c r="AR249" s="36">
        <v>0</v>
      </c>
      <c r="AS249" s="36">
        <v>0</v>
      </c>
      <c r="AT249" s="36">
        <v>0</v>
      </c>
      <c r="AU249" s="36">
        <v>0</v>
      </c>
      <c r="AV249" s="26" t="s">
        <v>497</v>
      </c>
      <c r="AW249" s="23" t="s">
        <v>498</v>
      </c>
      <c r="AX249" s="26" t="s">
        <v>497</v>
      </c>
      <c r="AY249" s="26"/>
    </row>
    <row r="250" spans="1:51">
      <c r="A250" s="31">
        <v>198</v>
      </c>
      <c r="B250" s="7">
        <v>30049</v>
      </c>
      <c r="C250" s="7" t="s">
        <v>496</v>
      </c>
      <c r="D250" s="7" t="s">
        <v>10</v>
      </c>
      <c r="E250" s="31" t="s">
        <v>307</v>
      </c>
      <c r="F250" s="31" t="s">
        <v>4</v>
      </c>
      <c r="G250" s="31" t="s">
        <v>26</v>
      </c>
      <c r="H250" s="31" t="s">
        <v>2</v>
      </c>
      <c r="I250" s="34">
        <v>0.0</v>
      </c>
      <c r="J250" s="35">
        <v>21.0</v>
      </c>
      <c r="K250" s="34">
        <v>168.0</v>
      </c>
      <c r="L250" s="34">
        <v>0</v>
      </c>
      <c r="M250" s="36">
        <v>221174.9</v>
      </c>
      <c r="N250" s="36">
        <v>19000.0</v>
      </c>
      <c r="O250" s="36">
        <v>4644673.0</v>
      </c>
      <c r="P250" s="36">
        <v>0</v>
      </c>
      <c r="Q250" s="36">
        <v>0</v>
      </c>
      <c r="R250" s="36">
        <v>4644673.0</v>
      </c>
      <c r="S250" s="35">
        <v>0</v>
      </c>
      <c r="T250" s="35">
        <v>0</v>
      </c>
      <c r="U250" s="35">
        <v>0</v>
      </c>
      <c r="V250" s="35">
        <v>0</v>
      </c>
      <c r="W250" s="37" t="str">
        <f>IF(S250="",0,S250*1.5)</f>
        <v>0</v>
      </c>
      <c r="X250" s="37" t="str">
        <f>IF(T250="",0,T250*2)</f>
        <v>0</v>
      </c>
      <c r="Y250" s="37" t="str">
        <f>IF(U250="",0,U250*3)</f>
        <v>0</v>
      </c>
      <c r="Z250" s="37" t="str">
        <f>IF(V250="",0,V250*4)</f>
        <v>0</v>
      </c>
      <c r="AA250" s="37" t="str">
        <f>SUM(W250:Z250)</f>
        <v>0</v>
      </c>
      <c r="AB250" s="36" t="str">
        <f>IF(N250="",0,N250*AA250)</f>
        <v>0</v>
      </c>
      <c r="AC250" s="37">
        <v>0</v>
      </c>
      <c r="AD250" s="37">
        <v>0</v>
      </c>
      <c r="AE250" s="37" t="str">
        <f>AB250+AD250</f>
        <v>0</v>
      </c>
      <c r="AF250" s="36">
        <v>300000.0</v>
      </c>
      <c r="AG250" s="36">
        <v>300000.0</v>
      </c>
      <c r="AH250" s="36">
        <v>0</v>
      </c>
      <c r="AI250" s="36">
        <v>0</v>
      </c>
      <c r="AJ250" s="36">
        <v>0</v>
      </c>
      <c r="AK250" s="36" t="str">
        <f>SUM(AH250:AJ250)</f>
        <v>0</v>
      </c>
      <c r="AL250" s="38">
        <v>0</v>
      </c>
      <c r="AM250" s="36" t="str">
        <f>AK250+AL250+AQ250+AR250+AS250+AT250+AU250</f>
        <v>0</v>
      </c>
      <c r="AN250" s="36" t="str">
        <f>AG250+AE250+AF250</f>
        <v>0</v>
      </c>
      <c r="AO250" s="36" t="str">
        <f>AN250-AM250</f>
        <v>0</v>
      </c>
      <c r="AP250" s="36" t="str">
        <f>AO250</f>
        <v>0</v>
      </c>
      <c r="AQ250" s="36">
        <v>0</v>
      </c>
      <c r="AR250" s="36">
        <v>0</v>
      </c>
      <c r="AS250" s="36">
        <v>0</v>
      </c>
      <c r="AT250" s="36">
        <v>0</v>
      </c>
      <c r="AU250" s="36">
        <v>0</v>
      </c>
      <c r="AV250" s="26" t="s">
        <v>494</v>
      </c>
      <c r="AW250" s="23" t="s">
        <v>495</v>
      </c>
      <c r="AX250" s="26" t="s">
        <v>494</v>
      </c>
      <c r="AY250" s="26"/>
    </row>
    <row r="251" spans="1:51">
      <c r="A251" s="31">
        <v>199</v>
      </c>
      <c r="B251" s="7">
        <v>42406</v>
      </c>
      <c r="C251" s="7" t="s">
        <v>493</v>
      </c>
      <c r="D251" s="7" t="s">
        <v>10</v>
      </c>
      <c r="E251" s="31" t="s">
        <v>307</v>
      </c>
      <c r="F251" s="31" t="s">
        <v>4</v>
      </c>
      <c r="G251" s="31" t="s">
        <v>26</v>
      </c>
      <c r="H251" s="31" t="s">
        <v>2</v>
      </c>
      <c r="I251" s="34">
        <v>0.0</v>
      </c>
      <c r="J251" s="35">
        <v>21.0</v>
      </c>
      <c r="K251" s="34">
        <v>168.0</v>
      </c>
      <c r="L251" s="34">
        <v>0</v>
      </c>
      <c r="M251" s="36">
        <v>153750.0</v>
      </c>
      <c r="N251" s="36">
        <v>16000.0</v>
      </c>
      <c r="O251" s="36">
        <v>3228750.0</v>
      </c>
      <c r="P251" s="36">
        <v>0</v>
      </c>
      <c r="Q251" s="36">
        <v>0</v>
      </c>
      <c r="R251" s="36">
        <v>3228750.0</v>
      </c>
      <c r="S251" s="35">
        <v>0</v>
      </c>
      <c r="T251" s="35">
        <v>0</v>
      </c>
      <c r="U251" s="35">
        <v>0</v>
      </c>
      <c r="V251" s="35">
        <v>0</v>
      </c>
      <c r="W251" s="37" t="str">
        <f>IF(S251="",0,S251*1.5)</f>
        <v>0</v>
      </c>
      <c r="X251" s="37" t="str">
        <f>IF(T251="",0,T251*2)</f>
        <v>0</v>
      </c>
      <c r="Y251" s="37" t="str">
        <f>IF(U251="",0,U251*3)</f>
        <v>0</v>
      </c>
      <c r="Z251" s="37" t="str">
        <f>IF(V251="",0,V251*4)</f>
        <v>0</v>
      </c>
      <c r="AA251" s="37" t="str">
        <f>SUM(W251:Z251)</f>
        <v>0</v>
      </c>
      <c r="AB251" s="36" t="str">
        <f>IF(N251="",0,N251*AA251)</f>
        <v>0</v>
      </c>
      <c r="AC251" s="37">
        <v>0</v>
      </c>
      <c r="AD251" s="37">
        <v>0</v>
      </c>
      <c r="AE251" s="37" t="str">
        <f>AB251+AD251</f>
        <v>0</v>
      </c>
      <c r="AF251" s="36">
        <v>500000.0</v>
      </c>
      <c r="AG251" s="36">
        <v>500000.0</v>
      </c>
      <c r="AH251" s="36">
        <v>0</v>
      </c>
      <c r="AI251" s="36">
        <v>0</v>
      </c>
      <c r="AJ251" s="36">
        <v>0</v>
      </c>
      <c r="AK251" s="36" t="str">
        <f>SUM(AH251:AJ251)</f>
        <v>0</v>
      </c>
      <c r="AL251" s="38">
        <v>0</v>
      </c>
      <c r="AM251" s="36" t="str">
        <f>AK251+AL251+AQ251+AR251+AS251+AT251+AU251</f>
        <v>0</v>
      </c>
      <c r="AN251" s="36" t="str">
        <f>AG251+AE251+AF251</f>
        <v>0</v>
      </c>
      <c r="AO251" s="36" t="str">
        <f>AN251-AM251</f>
        <v>0</v>
      </c>
      <c r="AP251" s="36" t="str">
        <f>AO251</f>
        <v>0</v>
      </c>
      <c r="AQ251" s="36">
        <v>0</v>
      </c>
      <c r="AR251" s="36">
        <v>0</v>
      </c>
      <c r="AS251" s="36">
        <v>0</v>
      </c>
      <c r="AT251" s="36">
        <v>0</v>
      </c>
      <c r="AU251" s="36">
        <v>0</v>
      </c>
      <c r="AV251" s="26" t="s">
        <v>491</v>
      </c>
      <c r="AW251" s="23" t="s">
        <v>492</v>
      </c>
      <c r="AX251" s="26" t="s">
        <v>491</v>
      </c>
      <c r="AY251" s="26"/>
    </row>
    <row r="252" spans="1:51">
      <c r="A252" s="31">
        <v>200</v>
      </c>
      <c r="B252" s="7">
        <v>42889</v>
      </c>
      <c r="C252" s="7" t="s">
        <v>490</v>
      </c>
      <c r="D252" s="7" t="s">
        <v>18</v>
      </c>
      <c r="E252" s="31" t="s">
        <v>307</v>
      </c>
      <c r="F252" s="31" t="s">
        <v>4</v>
      </c>
      <c r="G252" s="31" t="s">
        <v>14</v>
      </c>
      <c r="H252" s="31" t="s">
        <v>2</v>
      </c>
      <c r="I252" s="34">
        <v>0.0</v>
      </c>
      <c r="J252" s="35">
        <v>21.0</v>
      </c>
      <c r="K252" s="34">
        <v>168.0</v>
      </c>
      <c r="L252" s="34">
        <v>0</v>
      </c>
      <c r="M252" s="36">
        <v>238095.24</v>
      </c>
      <c r="N252" s="36">
        <v>19000.0</v>
      </c>
      <c r="O252" s="36">
        <v>5000000.0</v>
      </c>
      <c r="P252" s="36">
        <v>700000.0</v>
      </c>
      <c r="Q252" s="36">
        <v>0</v>
      </c>
      <c r="R252" s="36">
        <v>5700000.0</v>
      </c>
      <c r="S252" s="35">
        <v>0</v>
      </c>
      <c r="T252" s="35">
        <v>0</v>
      </c>
      <c r="U252" s="35">
        <v>0</v>
      </c>
      <c r="V252" s="35">
        <v>0</v>
      </c>
      <c r="W252" s="37" t="str">
        <f>IF(S252="",0,S252*1.5)</f>
        <v>0</v>
      </c>
      <c r="X252" s="37" t="str">
        <f>IF(T252="",0,T252*2)</f>
        <v>0</v>
      </c>
      <c r="Y252" s="37" t="str">
        <f>IF(U252="",0,U252*3)</f>
        <v>0</v>
      </c>
      <c r="Z252" s="37" t="str">
        <f>IF(V252="",0,V252*4)</f>
        <v>0</v>
      </c>
      <c r="AA252" s="37" t="str">
        <f>SUM(W252:Z252)</f>
        <v>0</v>
      </c>
      <c r="AB252" s="36" t="str">
        <f>IF(N252="",0,N252*AA252)</f>
        <v>0</v>
      </c>
      <c r="AC252" s="37">
        <v>0</v>
      </c>
      <c r="AD252" s="37">
        <v>0</v>
      </c>
      <c r="AE252" s="37" t="str">
        <f>AB252+AD252</f>
        <v>0</v>
      </c>
      <c r="AF252" s="36">
        <v>0</v>
      </c>
      <c r="AG252" s="36">
        <v>700000.0</v>
      </c>
      <c r="AH252" s="36">
        <v>0</v>
      </c>
      <c r="AI252" s="36">
        <v>0</v>
      </c>
      <c r="AJ252" s="36">
        <v>0</v>
      </c>
      <c r="AK252" s="36" t="str">
        <f>SUM(AH252:AJ252)</f>
        <v>0</v>
      </c>
      <c r="AL252" s="38">
        <v>0</v>
      </c>
      <c r="AM252" s="36" t="str">
        <f>AK252+AL252+AQ252+AR252+AS252+AT252+AU252</f>
        <v>0</v>
      </c>
      <c r="AN252" s="36" t="str">
        <f>AG252+AE252+AF252</f>
        <v>0</v>
      </c>
      <c r="AO252" s="36" t="str">
        <f>AN252-AM252</f>
        <v>0</v>
      </c>
      <c r="AP252" s="36" t="str">
        <f>AO252</f>
        <v>0</v>
      </c>
      <c r="AQ252" s="36">
        <v>0</v>
      </c>
      <c r="AR252" s="36">
        <v>0</v>
      </c>
      <c r="AS252" s="36">
        <v>0</v>
      </c>
      <c r="AT252" s="36">
        <v>0</v>
      </c>
      <c r="AU252" s="36">
        <v>0</v>
      </c>
      <c r="AV252" s="26" t="s">
        <v>488</v>
      </c>
      <c r="AW252" s="23" t="s">
        <v>489</v>
      </c>
      <c r="AX252" s="26" t="s">
        <v>488</v>
      </c>
      <c r="AY252" s="26"/>
    </row>
    <row r="253" spans="1:51">
      <c r="A253" s="31">
        <v>201</v>
      </c>
      <c r="B253" s="7">
        <v>42863</v>
      </c>
      <c r="C253" s="7" t="s">
        <v>487</v>
      </c>
      <c r="D253" s="7" t="s">
        <v>10</v>
      </c>
      <c r="E253" s="31" t="s">
        <v>307</v>
      </c>
      <c r="F253" s="31" t="s">
        <v>4</v>
      </c>
      <c r="G253" s="31" t="s">
        <v>14</v>
      </c>
      <c r="H253" s="31" t="s">
        <v>2</v>
      </c>
      <c r="I253" s="34">
        <v>0.0</v>
      </c>
      <c r="J253" s="35">
        <v>21.0</v>
      </c>
      <c r="K253" s="34">
        <v>168.0</v>
      </c>
      <c r="L253" s="34">
        <v>0</v>
      </c>
      <c r="M253" s="36">
        <v>170000.0</v>
      </c>
      <c r="N253" s="36">
        <v>17000.0</v>
      </c>
      <c r="O253" s="36">
        <v>3570000.0</v>
      </c>
      <c r="P253" s="36">
        <v>0</v>
      </c>
      <c r="Q253" s="36">
        <v>0</v>
      </c>
      <c r="R253" s="36">
        <v>3570000.0</v>
      </c>
      <c r="S253" s="35">
        <v>0</v>
      </c>
      <c r="T253" s="35">
        <v>0</v>
      </c>
      <c r="U253" s="35">
        <v>0</v>
      </c>
      <c r="V253" s="35">
        <v>0</v>
      </c>
      <c r="W253" s="37" t="str">
        <f>IF(S253="",0,S253*1.5)</f>
        <v>0</v>
      </c>
      <c r="X253" s="37" t="str">
        <f>IF(T253="",0,T253*2)</f>
        <v>0</v>
      </c>
      <c r="Y253" s="37" t="str">
        <f>IF(U253="",0,U253*3)</f>
        <v>0</v>
      </c>
      <c r="Z253" s="37" t="str">
        <f>IF(V253="",0,V253*4)</f>
        <v>0</v>
      </c>
      <c r="AA253" s="37" t="str">
        <f>SUM(W253:Z253)</f>
        <v>0</v>
      </c>
      <c r="AB253" s="36" t="str">
        <f>IF(N253="",0,N253*AA253)</f>
        <v>0</v>
      </c>
      <c r="AC253" s="37">
        <v>0</v>
      </c>
      <c r="AD253" s="37">
        <v>0</v>
      </c>
      <c r="AE253" s="37" t="str">
        <f>AB253+AD253</f>
        <v>0</v>
      </c>
      <c r="AF253" s="36">
        <v>0</v>
      </c>
      <c r="AG253" s="36">
        <v>0</v>
      </c>
      <c r="AH253" s="36">
        <v>0</v>
      </c>
      <c r="AI253" s="36">
        <v>0</v>
      </c>
      <c r="AJ253" s="36">
        <v>0</v>
      </c>
      <c r="AK253" s="36" t="str">
        <f>SUM(AH253:AJ253)</f>
        <v>0</v>
      </c>
      <c r="AL253" s="38">
        <v>0</v>
      </c>
      <c r="AM253" s="36" t="str">
        <f>AK253+AL253+AQ253+AR253+AS253+AT253+AU253</f>
        <v>0</v>
      </c>
      <c r="AN253" s="36" t="str">
        <f>AG253+AE253+AF253</f>
        <v>0</v>
      </c>
      <c r="AO253" s="36" t="str">
        <f>AN253-AM253</f>
        <v>0</v>
      </c>
      <c r="AP253" s="36" t="str">
        <f>AO253</f>
        <v>0</v>
      </c>
      <c r="AQ253" s="36">
        <v>0</v>
      </c>
      <c r="AR253" s="36">
        <v>0</v>
      </c>
      <c r="AS253" s="36">
        <v>0</v>
      </c>
      <c r="AT253" s="36">
        <v>0</v>
      </c>
      <c r="AU253" s="36">
        <v>0</v>
      </c>
      <c r="AV253" s="26" t="s">
        <v>485</v>
      </c>
      <c r="AW253" s="23" t="s">
        <v>486</v>
      </c>
      <c r="AX253" s="26" t="s">
        <v>485</v>
      </c>
      <c r="AY253" s="26"/>
    </row>
    <row r="254" spans="1:51" customHeight="1" ht="22">
      <c r="A254" s="32"/>
      <c r="B254" s="8"/>
      <c r="C254" s="10" t="s">
        <v>275</v>
      </c>
      <c r="D254" s="10"/>
      <c r="E254" s="32"/>
      <c r="F254" s="32"/>
      <c r="G254" s="32"/>
      <c r="H254" s="32"/>
      <c r="I254" s="17"/>
      <c r="J254" s="13" t="str">
        <f>SUM(J237:J253)</f>
        <v>0</v>
      </c>
      <c r="K254" s="17" t="str">
        <f>SUM(K237:K253)</f>
        <v>0</v>
      </c>
      <c r="L254" s="17" t="str">
        <f>SUM(L237:L253)</f>
        <v>0</v>
      </c>
      <c r="M254" s="19" t="str">
        <f>SUM(M237:M253)</f>
        <v>0</v>
      </c>
      <c r="N254" s="19" t="str">
        <f>SUM(N237:N253)</f>
        <v>0</v>
      </c>
      <c r="O254" s="19" t="str">
        <f>SUM(O237:O253)</f>
        <v>0</v>
      </c>
      <c r="P254" s="19" t="str">
        <f>SUM(P237:P253)</f>
        <v>0</v>
      </c>
      <c r="Q254" s="19" t="str">
        <f>SUM(Q237:Q253)</f>
        <v>0</v>
      </c>
      <c r="R254" s="19" t="str">
        <f>SUM(R237:R253)</f>
        <v>0</v>
      </c>
      <c r="S254" s="13" t="str">
        <f>SUM(S237:S253)</f>
        <v>0</v>
      </c>
      <c r="T254" s="13" t="str">
        <f>SUM(T237:T253)</f>
        <v>0</v>
      </c>
      <c r="U254" s="13" t="str">
        <f>SUM(U237:U253)</f>
        <v>0</v>
      </c>
      <c r="V254" s="13" t="str">
        <f>SUM(V237:V253)</f>
        <v>0</v>
      </c>
      <c r="W254" s="15" t="str">
        <f>SUM(W237:W253)</f>
        <v>0</v>
      </c>
      <c r="X254" s="15" t="str">
        <f>SUM(X237:X253)</f>
        <v>0</v>
      </c>
      <c r="Y254" s="15" t="str">
        <f>SUM(Y237:Y253)</f>
        <v>0</v>
      </c>
      <c r="Z254" s="15" t="str">
        <f>SUM(Z237:Z253)</f>
        <v>0</v>
      </c>
      <c r="AA254" s="15" t="str">
        <f>SUM(AA237:AA253)</f>
        <v>0</v>
      </c>
      <c r="AB254" s="19" t="str">
        <f>SUM(AB237:AB253)</f>
        <v>0</v>
      </c>
      <c r="AC254" s="15" t="str">
        <f>SUM(AC237:AC253)</f>
        <v>0</v>
      </c>
      <c r="AD254" s="15" t="str">
        <f>SUM(AD237:AD253)</f>
        <v>0</v>
      </c>
      <c r="AE254" s="15" t="str">
        <f>SUM(AE237:AE253)</f>
        <v>0</v>
      </c>
      <c r="AF254" s="19" t="str">
        <f>SUM(AF237:AF253)</f>
        <v>0</v>
      </c>
      <c r="AG254" s="19" t="str">
        <f>SUM(AG237:AG253)</f>
        <v>0</v>
      </c>
      <c r="AH254" s="19" t="str">
        <f>SUM(AH237:AH253)</f>
        <v>0</v>
      </c>
      <c r="AI254" s="19" t="str">
        <f>SUM(AI237:AI253)</f>
        <v>0</v>
      </c>
      <c r="AJ254" s="19" t="str">
        <f>SUM(AJ237:AJ253)</f>
        <v>0</v>
      </c>
      <c r="AK254" s="19" t="str">
        <f>SUM(AK237:AK253)</f>
        <v>0</v>
      </c>
      <c r="AL254" s="21" t="str">
        <f>SUM(AL237:AL253)</f>
        <v>0</v>
      </c>
      <c r="AM254" s="19" t="str">
        <f>SUM(AM237:AM253)</f>
        <v>0</v>
      </c>
      <c r="AN254" s="19" t="str">
        <f>SUM(AN237:AN253)</f>
        <v>0</v>
      </c>
      <c r="AO254" s="19" t="str">
        <f>SUM(AO237:AO253)</f>
        <v>0</v>
      </c>
      <c r="AP254" s="19" t="str">
        <f>SUM(AP237:AP253)</f>
        <v>0</v>
      </c>
      <c r="AQ254" s="19" t="str">
        <f>SUM(AQ237:AQ253)</f>
        <v>0</v>
      </c>
      <c r="AR254" s="19" t="str">
        <f>SUM(AR237:AR253)</f>
        <v>0</v>
      </c>
      <c r="AS254" s="19" t="str">
        <f>SUM(AS237:AS253)</f>
        <v>0</v>
      </c>
      <c r="AT254" s="19" t="str">
        <f>SUM(AT237:AT253)</f>
        <v>0</v>
      </c>
      <c r="AU254" s="19" t="str">
        <f>SUM(AU237:AU253)</f>
        <v>0</v>
      </c>
      <c r="AV254" s="27"/>
      <c r="AW254" s="24"/>
      <c r="AX254" s="27"/>
      <c r="AY254" s="27"/>
    </row>
    <row r="255" spans="1:51" customHeight="1" ht="20">
      <c r="A255" s="33"/>
      <c r="B255" s="9"/>
      <c r="C255" s="11" t="s">
        <v>287</v>
      </c>
      <c r="D255" s="11"/>
      <c r="E255" s="33"/>
      <c r="F255" s="33"/>
      <c r="G255" s="33"/>
      <c r="H255" s="33"/>
      <c r="I255" s="18"/>
      <c r="J255" s="14"/>
      <c r="K255" s="18"/>
      <c r="L255" s="18"/>
      <c r="M255" s="20"/>
      <c r="N255" s="20"/>
      <c r="O255" s="20"/>
      <c r="P255" s="20"/>
      <c r="Q255" s="20"/>
      <c r="R255" s="20"/>
      <c r="S255" s="14"/>
      <c r="T255" s="14"/>
      <c r="U255" s="14"/>
      <c r="V255" s="14"/>
      <c r="W255" s="16"/>
      <c r="X255" s="16"/>
      <c r="Y255" s="16"/>
      <c r="Z255" s="16"/>
      <c r="AA255" s="16"/>
      <c r="AB255" s="20"/>
      <c r="AC255" s="16"/>
      <c r="AD255" s="16"/>
      <c r="AE255" s="16"/>
      <c r="AF255" s="20"/>
      <c r="AG255" s="20"/>
      <c r="AH255" s="20"/>
      <c r="AI255" s="20"/>
      <c r="AJ255" s="20"/>
      <c r="AK255" s="20"/>
      <c r="AL255" s="22"/>
      <c r="AM255" s="20"/>
      <c r="AN255" s="20"/>
      <c r="AO255" s="20"/>
      <c r="AP255" s="20"/>
      <c r="AQ255" s="20"/>
      <c r="AR255" s="20"/>
      <c r="AS255" s="20"/>
      <c r="AT255" s="20"/>
      <c r="AU255" s="20"/>
      <c r="AV255" s="28"/>
      <c r="AW255" s="25"/>
      <c r="AX255" s="28"/>
      <c r="AY255" s="28"/>
    </row>
    <row r="256" spans="1:51">
      <c r="A256" s="31">
        <v>202</v>
      </c>
      <c r="B256" s="7">
        <v>41447</v>
      </c>
      <c r="C256" s="7" t="s">
        <v>484</v>
      </c>
      <c r="D256" s="7" t="s">
        <v>34</v>
      </c>
      <c r="E256" s="31" t="s">
        <v>307</v>
      </c>
      <c r="F256" s="31" t="s">
        <v>4</v>
      </c>
      <c r="G256" s="31" t="s">
        <v>14</v>
      </c>
      <c r="H256" s="31" t="s">
        <v>2</v>
      </c>
      <c r="I256" s="34">
        <v>0.0</v>
      </c>
      <c r="J256" s="35">
        <v>21.0</v>
      </c>
      <c r="K256" s="34">
        <v>168.0</v>
      </c>
      <c r="L256" s="34">
        <v>0</v>
      </c>
      <c r="M256" s="36">
        <v>188451.38</v>
      </c>
      <c r="N256" s="36">
        <v>23000.0</v>
      </c>
      <c r="O256" s="36">
        <v>3957479.0</v>
      </c>
      <c r="P256" s="36">
        <v>0</v>
      </c>
      <c r="Q256" s="36">
        <v>0</v>
      </c>
      <c r="R256" s="36">
        <v>3957479.0</v>
      </c>
      <c r="S256" s="35">
        <v>0</v>
      </c>
      <c r="T256" s="35">
        <v>0</v>
      </c>
      <c r="U256" s="35">
        <v>0</v>
      </c>
      <c r="V256" s="35">
        <v>0</v>
      </c>
      <c r="W256" s="37" t="str">
        <f>IF(S256="",0,S256*1.5)</f>
        <v>0</v>
      </c>
      <c r="X256" s="37" t="str">
        <f>IF(T256="",0,T256*2)</f>
        <v>0</v>
      </c>
      <c r="Y256" s="37" t="str">
        <f>IF(U256="",0,U256*3)</f>
        <v>0</v>
      </c>
      <c r="Z256" s="37" t="str">
        <f>IF(V256="",0,V256*4)</f>
        <v>0</v>
      </c>
      <c r="AA256" s="37" t="str">
        <f>SUM(W256:Z256)</f>
        <v>0</v>
      </c>
      <c r="AB256" s="36" t="str">
        <f>IF(N256="",0,N256*AA256)</f>
        <v>0</v>
      </c>
      <c r="AC256" s="37">
        <v>0</v>
      </c>
      <c r="AD256" s="37">
        <v>0</v>
      </c>
      <c r="AE256" s="37" t="str">
        <f>AB256+AD256</f>
        <v>0</v>
      </c>
      <c r="AF256" s="36">
        <v>0</v>
      </c>
      <c r="AG256" s="36">
        <v>0</v>
      </c>
      <c r="AH256" s="36">
        <v>0</v>
      </c>
      <c r="AI256" s="36">
        <v>0</v>
      </c>
      <c r="AJ256" s="36">
        <v>0</v>
      </c>
      <c r="AK256" s="36" t="str">
        <f>SUM(AH256:AJ256)</f>
        <v>0</v>
      </c>
      <c r="AL256" s="38">
        <v>0</v>
      </c>
      <c r="AM256" s="36" t="str">
        <f>AK256+AL256+AQ256+AR256+AS256+AT256+AU256</f>
        <v>0</v>
      </c>
      <c r="AN256" s="36" t="str">
        <f>AG256+AE256+AF256</f>
        <v>0</v>
      </c>
      <c r="AO256" s="36" t="str">
        <f>AN256-AM256</f>
        <v>0</v>
      </c>
      <c r="AP256" s="36" t="str">
        <f>AO256</f>
        <v>0</v>
      </c>
      <c r="AQ256" s="36">
        <v>0</v>
      </c>
      <c r="AR256" s="36">
        <v>0</v>
      </c>
      <c r="AS256" s="36">
        <v>0</v>
      </c>
      <c r="AT256" s="36">
        <v>0</v>
      </c>
      <c r="AU256" s="36">
        <v>0</v>
      </c>
      <c r="AV256" s="26" t="s">
        <v>482</v>
      </c>
      <c r="AW256" s="23" t="s">
        <v>483</v>
      </c>
      <c r="AX256" s="26" t="s">
        <v>482</v>
      </c>
      <c r="AY256" s="26"/>
    </row>
    <row r="257" spans="1:51" customHeight="1" ht="22">
      <c r="A257" s="32"/>
      <c r="B257" s="8"/>
      <c r="C257" s="10" t="s">
        <v>275</v>
      </c>
      <c r="D257" s="10"/>
      <c r="E257" s="32"/>
      <c r="F257" s="32"/>
      <c r="G257" s="32"/>
      <c r="H257" s="32"/>
      <c r="I257" s="17"/>
      <c r="J257" s="13" t="str">
        <f>SUM(J256:J256)</f>
        <v>0</v>
      </c>
      <c r="K257" s="17" t="str">
        <f>SUM(K256:K256)</f>
        <v>0</v>
      </c>
      <c r="L257" s="17" t="str">
        <f>SUM(L256:L256)</f>
        <v>0</v>
      </c>
      <c r="M257" s="19" t="str">
        <f>SUM(M256:M256)</f>
        <v>0</v>
      </c>
      <c r="N257" s="19" t="str">
        <f>SUM(N256:N256)</f>
        <v>0</v>
      </c>
      <c r="O257" s="19" t="str">
        <f>SUM(O256:O256)</f>
        <v>0</v>
      </c>
      <c r="P257" s="19" t="str">
        <f>SUM(P256:P256)</f>
        <v>0</v>
      </c>
      <c r="Q257" s="19" t="str">
        <f>SUM(Q256:Q256)</f>
        <v>0</v>
      </c>
      <c r="R257" s="19" t="str">
        <f>SUM(R256:R256)</f>
        <v>0</v>
      </c>
      <c r="S257" s="13" t="str">
        <f>SUM(S256:S256)</f>
        <v>0</v>
      </c>
      <c r="T257" s="13" t="str">
        <f>SUM(T256:T256)</f>
        <v>0</v>
      </c>
      <c r="U257" s="13" t="str">
        <f>SUM(U256:U256)</f>
        <v>0</v>
      </c>
      <c r="V257" s="13" t="str">
        <f>SUM(V256:V256)</f>
        <v>0</v>
      </c>
      <c r="W257" s="15" t="str">
        <f>SUM(W256:W256)</f>
        <v>0</v>
      </c>
      <c r="X257" s="15" t="str">
        <f>SUM(X256:X256)</f>
        <v>0</v>
      </c>
      <c r="Y257" s="15" t="str">
        <f>SUM(Y256:Y256)</f>
        <v>0</v>
      </c>
      <c r="Z257" s="15" t="str">
        <f>SUM(Z256:Z256)</f>
        <v>0</v>
      </c>
      <c r="AA257" s="15" t="str">
        <f>SUM(AA256:AA256)</f>
        <v>0</v>
      </c>
      <c r="AB257" s="19" t="str">
        <f>SUM(AB256:AB256)</f>
        <v>0</v>
      </c>
      <c r="AC257" s="15" t="str">
        <f>SUM(AC256:AC256)</f>
        <v>0</v>
      </c>
      <c r="AD257" s="15" t="str">
        <f>SUM(AD256:AD256)</f>
        <v>0</v>
      </c>
      <c r="AE257" s="15" t="str">
        <f>SUM(AE256:AE256)</f>
        <v>0</v>
      </c>
      <c r="AF257" s="19" t="str">
        <f>SUM(AF256:AF256)</f>
        <v>0</v>
      </c>
      <c r="AG257" s="19" t="str">
        <f>SUM(AG256:AG256)</f>
        <v>0</v>
      </c>
      <c r="AH257" s="19" t="str">
        <f>SUM(AH256:AH256)</f>
        <v>0</v>
      </c>
      <c r="AI257" s="19" t="str">
        <f>SUM(AI256:AI256)</f>
        <v>0</v>
      </c>
      <c r="AJ257" s="19" t="str">
        <f>SUM(AJ256:AJ256)</f>
        <v>0</v>
      </c>
      <c r="AK257" s="19" t="str">
        <f>SUM(AK256:AK256)</f>
        <v>0</v>
      </c>
      <c r="AL257" s="21" t="str">
        <f>SUM(AL256:AL256)</f>
        <v>0</v>
      </c>
      <c r="AM257" s="19" t="str">
        <f>SUM(AM256:AM256)</f>
        <v>0</v>
      </c>
      <c r="AN257" s="19" t="str">
        <f>SUM(AN256:AN256)</f>
        <v>0</v>
      </c>
      <c r="AO257" s="19" t="str">
        <f>SUM(AO256:AO256)</f>
        <v>0</v>
      </c>
      <c r="AP257" s="19" t="str">
        <f>SUM(AP256:AP256)</f>
        <v>0</v>
      </c>
      <c r="AQ257" s="19" t="str">
        <f>SUM(AQ256:AQ256)</f>
        <v>0</v>
      </c>
      <c r="AR257" s="19" t="str">
        <f>SUM(AR256:AR256)</f>
        <v>0</v>
      </c>
      <c r="AS257" s="19" t="str">
        <f>SUM(AS256:AS256)</f>
        <v>0</v>
      </c>
      <c r="AT257" s="19" t="str">
        <f>SUM(AT256:AT256)</f>
        <v>0</v>
      </c>
      <c r="AU257" s="19" t="str">
        <f>SUM(AU256:AU256)</f>
        <v>0</v>
      </c>
      <c r="AV257" s="27"/>
      <c r="AW257" s="24"/>
      <c r="AX257" s="27"/>
      <c r="AY257" s="27"/>
    </row>
    <row r="258" spans="1:51" customHeight="1" ht="20">
      <c r="A258" s="33"/>
      <c r="B258" s="9"/>
      <c r="C258" s="11" t="s">
        <v>1144</v>
      </c>
      <c r="D258" s="11"/>
      <c r="E258" s="33"/>
      <c r="F258" s="33"/>
      <c r="G258" s="33"/>
      <c r="H258" s="33"/>
      <c r="I258" s="18"/>
      <c r="J258" s="14"/>
      <c r="K258" s="18"/>
      <c r="L258" s="18"/>
      <c r="M258" s="20"/>
      <c r="N258" s="20"/>
      <c r="O258" s="20"/>
      <c r="P258" s="20"/>
      <c r="Q258" s="20"/>
      <c r="R258" s="20"/>
      <c r="S258" s="14"/>
      <c r="T258" s="14"/>
      <c r="U258" s="14"/>
      <c r="V258" s="14"/>
      <c r="W258" s="16"/>
      <c r="X258" s="16"/>
      <c r="Y258" s="16"/>
      <c r="Z258" s="16"/>
      <c r="AA258" s="16"/>
      <c r="AB258" s="20"/>
      <c r="AC258" s="16"/>
      <c r="AD258" s="16"/>
      <c r="AE258" s="16"/>
      <c r="AF258" s="20"/>
      <c r="AG258" s="20"/>
      <c r="AH258" s="20"/>
      <c r="AI258" s="20"/>
      <c r="AJ258" s="20"/>
      <c r="AK258" s="20"/>
      <c r="AL258" s="22"/>
      <c r="AM258" s="20"/>
      <c r="AN258" s="20"/>
      <c r="AO258" s="20"/>
      <c r="AP258" s="20"/>
      <c r="AQ258" s="20"/>
      <c r="AR258" s="20"/>
      <c r="AS258" s="20"/>
      <c r="AT258" s="20"/>
      <c r="AU258" s="20"/>
      <c r="AV258" s="28"/>
      <c r="AW258" s="25"/>
      <c r="AX258" s="28"/>
      <c r="AY258" s="28"/>
    </row>
    <row r="259" spans="1:51">
      <c r="A259" s="31">
        <v>203</v>
      </c>
      <c r="B259" s="7">
        <v>42898</v>
      </c>
      <c r="C259" s="7" t="s">
        <v>481</v>
      </c>
      <c r="D259" s="7" t="s">
        <v>480</v>
      </c>
      <c r="E259" s="31" t="s">
        <v>307</v>
      </c>
      <c r="F259" s="31" t="s">
        <v>4</v>
      </c>
      <c r="G259" s="31" t="s">
        <v>14</v>
      </c>
      <c r="H259" s="31" t="s">
        <v>2</v>
      </c>
      <c r="I259" s="34">
        <v>0.0</v>
      </c>
      <c r="J259" s="35">
        <v>21.0</v>
      </c>
      <c r="K259" s="34">
        <v>168.0</v>
      </c>
      <c r="L259" s="34">
        <v>0</v>
      </c>
      <c r="M259" s="36">
        <v>238095.24</v>
      </c>
      <c r="N259" s="36">
        <v>21000.0</v>
      </c>
      <c r="O259" s="36">
        <v>5000000.0</v>
      </c>
      <c r="P259" s="36">
        <v>700000.0</v>
      </c>
      <c r="Q259" s="36">
        <v>0</v>
      </c>
      <c r="R259" s="36">
        <v>5700000.0</v>
      </c>
      <c r="S259" s="35">
        <v>0</v>
      </c>
      <c r="T259" s="35">
        <v>0</v>
      </c>
      <c r="U259" s="35">
        <v>0</v>
      </c>
      <c r="V259" s="35">
        <v>0</v>
      </c>
      <c r="W259" s="37" t="str">
        <f>IF(S259="",0,S259*1.5)</f>
        <v>0</v>
      </c>
      <c r="X259" s="37" t="str">
        <f>IF(T259="",0,T259*2)</f>
        <v>0</v>
      </c>
      <c r="Y259" s="37" t="str">
        <f>IF(U259="",0,U259*3)</f>
        <v>0</v>
      </c>
      <c r="Z259" s="37" t="str">
        <f>IF(V259="",0,V259*4)</f>
        <v>0</v>
      </c>
      <c r="AA259" s="37" t="str">
        <f>SUM(W259:Z259)</f>
        <v>0</v>
      </c>
      <c r="AB259" s="36" t="str">
        <f>IF(N259="",0,N259*AA259)</f>
        <v>0</v>
      </c>
      <c r="AC259" s="37">
        <v>0</v>
      </c>
      <c r="AD259" s="37">
        <v>0</v>
      </c>
      <c r="AE259" s="37" t="str">
        <f>AB259+AD259</f>
        <v>0</v>
      </c>
      <c r="AF259" s="36">
        <v>0</v>
      </c>
      <c r="AG259" s="36">
        <v>700000.0</v>
      </c>
      <c r="AH259" s="36">
        <v>0</v>
      </c>
      <c r="AI259" s="36">
        <v>0</v>
      </c>
      <c r="AJ259" s="36">
        <v>0</v>
      </c>
      <c r="AK259" s="36" t="str">
        <f>SUM(AH259:AJ259)</f>
        <v>0</v>
      </c>
      <c r="AL259" s="38">
        <v>0</v>
      </c>
      <c r="AM259" s="36" t="str">
        <f>AK259+AL259+AQ259+AR259+AS259+AT259+AU259</f>
        <v>0</v>
      </c>
      <c r="AN259" s="36" t="str">
        <f>AG259+AE259+AF259</f>
        <v>0</v>
      </c>
      <c r="AO259" s="36" t="str">
        <f>AN259-AM259</f>
        <v>0</v>
      </c>
      <c r="AP259" s="36" t="str">
        <f>AO259</f>
        <v>0</v>
      </c>
      <c r="AQ259" s="36">
        <v>0</v>
      </c>
      <c r="AR259" s="36">
        <v>0</v>
      </c>
      <c r="AS259" s="36">
        <v>0</v>
      </c>
      <c r="AT259" s="36">
        <v>0</v>
      </c>
      <c r="AU259" s="36">
        <v>0</v>
      </c>
      <c r="AV259" s="26" t="s">
        <v>478</v>
      </c>
      <c r="AW259" s="23" t="s">
        <v>479</v>
      </c>
      <c r="AX259" s="26" t="s">
        <v>478</v>
      </c>
      <c r="AY259" s="26"/>
    </row>
    <row r="260" spans="1:51">
      <c r="A260" s="31">
        <v>204</v>
      </c>
      <c r="B260" s="7">
        <v>42663</v>
      </c>
      <c r="C260" s="7" t="s">
        <v>477</v>
      </c>
      <c r="D260" s="7" t="s">
        <v>316</v>
      </c>
      <c r="E260" s="31" t="s">
        <v>307</v>
      </c>
      <c r="F260" s="31" t="s">
        <v>4</v>
      </c>
      <c r="G260" s="31" t="s">
        <v>122</v>
      </c>
      <c r="H260" s="31" t="s">
        <v>2</v>
      </c>
      <c r="I260" s="34">
        <v>0.0</v>
      </c>
      <c r="J260" s="35">
        <v>21.0</v>
      </c>
      <c r="K260" s="34">
        <v>168.0</v>
      </c>
      <c r="L260" s="34">
        <v>0</v>
      </c>
      <c r="M260" s="36">
        <v>185000.0</v>
      </c>
      <c r="N260" s="36">
        <v>18000.0</v>
      </c>
      <c r="O260" s="36">
        <v>3885000.0</v>
      </c>
      <c r="P260" s="36">
        <v>0</v>
      </c>
      <c r="Q260" s="36">
        <v>0</v>
      </c>
      <c r="R260" s="36">
        <v>3885000.0</v>
      </c>
      <c r="S260" s="35">
        <v>0</v>
      </c>
      <c r="T260" s="35">
        <v>0</v>
      </c>
      <c r="U260" s="35">
        <v>0</v>
      </c>
      <c r="V260" s="35">
        <v>0</v>
      </c>
      <c r="W260" s="37" t="str">
        <f>IF(S260="",0,S260*1.5)</f>
        <v>0</v>
      </c>
      <c r="X260" s="37" t="str">
        <f>IF(T260="",0,T260*2)</f>
        <v>0</v>
      </c>
      <c r="Y260" s="37" t="str">
        <f>IF(U260="",0,U260*3)</f>
        <v>0</v>
      </c>
      <c r="Z260" s="37" t="str">
        <f>IF(V260="",0,V260*4)</f>
        <v>0</v>
      </c>
      <c r="AA260" s="37" t="str">
        <f>SUM(W260:Z260)</f>
        <v>0</v>
      </c>
      <c r="AB260" s="36" t="str">
        <f>IF(N260="",0,N260*AA260)</f>
        <v>0</v>
      </c>
      <c r="AC260" s="37">
        <v>0</v>
      </c>
      <c r="AD260" s="37">
        <v>0</v>
      </c>
      <c r="AE260" s="37" t="str">
        <f>AB260+AD260</f>
        <v>0</v>
      </c>
      <c r="AF260" s="36">
        <v>0</v>
      </c>
      <c r="AG260" s="36">
        <v>0</v>
      </c>
      <c r="AH260" s="36">
        <v>0</v>
      </c>
      <c r="AI260" s="36">
        <v>0</v>
      </c>
      <c r="AJ260" s="36">
        <v>0</v>
      </c>
      <c r="AK260" s="36" t="str">
        <f>SUM(AH260:AJ260)</f>
        <v>0</v>
      </c>
      <c r="AL260" s="38">
        <v>0</v>
      </c>
      <c r="AM260" s="36" t="str">
        <f>AK260+AL260+AQ260+AR260+AS260+AT260+AU260</f>
        <v>0</v>
      </c>
      <c r="AN260" s="36" t="str">
        <f>AG260+AE260+AF260</f>
        <v>0</v>
      </c>
      <c r="AO260" s="36" t="str">
        <f>AN260-AM260</f>
        <v>0</v>
      </c>
      <c r="AP260" s="36" t="str">
        <f>AO260</f>
        <v>0</v>
      </c>
      <c r="AQ260" s="36">
        <v>0</v>
      </c>
      <c r="AR260" s="36">
        <v>0</v>
      </c>
      <c r="AS260" s="36">
        <v>0</v>
      </c>
      <c r="AT260" s="36">
        <v>0</v>
      </c>
      <c r="AU260" s="36">
        <v>0</v>
      </c>
      <c r="AV260" s="26" t="s">
        <v>475</v>
      </c>
      <c r="AW260" s="23" t="s">
        <v>476</v>
      </c>
      <c r="AX260" s="26" t="s">
        <v>475</v>
      </c>
      <c r="AY260" s="26"/>
    </row>
    <row r="261" spans="1:51">
      <c r="A261" s="31">
        <v>205</v>
      </c>
      <c r="B261" s="7">
        <v>42674</v>
      </c>
      <c r="C261" s="7" t="s">
        <v>474</v>
      </c>
      <c r="D261" s="7" t="s">
        <v>316</v>
      </c>
      <c r="E261" s="31" t="s">
        <v>307</v>
      </c>
      <c r="F261" s="31" t="s">
        <v>4</v>
      </c>
      <c r="G261" s="31" t="s">
        <v>70</v>
      </c>
      <c r="H261" s="31" t="s">
        <v>2</v>
      </c>
      <c r="I261" s="34">
        <v>0.0</v>
      </c>
      <c r="J261" s="35">
        <v>21.0</v>
      </c>
      <c r="K261" s="34">
        <v>168.0</v>
      </c>
      <c r="L261" s="34">
        <v>0</v>
      </c>
      <c r="M261" s="36">
        <v>185000.0</v>
      </c>
      <c r="N261" s="36">
        <v>18000.0</v>
      </c>
      <c r="O261" s="36">
        <v>3885000.0</v>
      </c>
      <c r="P261" s="36">
        <v>0</v>
      </c>
      <c r="Q261" s="36">
        <v>0</v>
      </c>
      <c r="R261" s="36">
        <v>3885000.0</v>
      </c>
      <c r="S261" s="35">
        <v>0</v>
      </c>
      <c r="T261" s="35">
        <v>0</v>
      </c>
      <c r="U261" s="35">
        <v>0</v>
      </c>
      <c r="V261" s="35">
        <v>0</v>
      </c>
      <c r="W261" s="37" t="str">
        <f>IF(S261="",0,S261*1.5)</f>
        <v>0</v>
      </c>
      <c r="X261" s="37" t="str">
        <f>IF(T261="",0,T261*2)</f>
        <v>0</v>
      </c>
      <c r="Y261" s="37" t="str">
        <f>IF(U261="",0,U261*3)</f>
        <v>0</v>
      </c>
      <c r="Z261" s="37" t="str">
        <f>IF(V261="",0,V261*4)</f>
        <v>0</v>
      </c>
      <c r="AA261" s="37" t="str">
        <f>SUM(W261:Z261)</f>
        <v>0</v>
      </c>
      <c r="AB261" s="36" t="str">
        <f>IF(N261="",0,N261*AA261)</f>
        <v>0</v>
      </c>
      <c r="AC261" s="37">
        <v>0</v>
      </c>
      <c r="AD261" s="37">
        <v>0</v>
      </c>
      <c r="AE261" s="37" t="str">
        <f>AB261+AD261</f>
        <v>0</v>
      </c>
      <c r="AF261" s="36">
        <v>0</v>
      </c>
      <c r="AG261" s="36">
        <v>0</v>
      </c>
      <c r="AH261" s="36">
        <v>0</v>
      </c>
      <c r="AI261" s="36">
        <v>0</v>
      </c>
      <c r="AJ261" s="36">
        <v>0</v>
      </c>
      <c r="AK261" s="36" t="str">
        <f>SUM(AH261:AJ261)</f>
        <v>0</v>
      </c>
      <c r="AL261" s="38">
        <v>0</v>
      </c>
      <c r="AM261" s="36" t="str">
        <f>AK261+AL261+AQ261+AR261+AS261+AT261+AU261</f>
        <v>0</v>
      </c>
      <c r="AN261" s="36" t="str">
        <f>AG261+AE261+AF261</f>
        <v>0</v>
      </c>
      <c r="AO261" s="36" t="str">
        <f>AN261-AM261</f>
        <v>0</v>
      </c>
      <c r="AP261" s="36" t="str">
        <f>AO261</f>
        <v>0</v>
      </c>
      <c r="AQ261" s="36">
        <v>0</v>
      </c>
      <c r="AR261" s="36">
        <v>0</v>
      </c>
      <c r="AS261" s="36">
        <v>0</v>
      </c>
      <c r="AT261" s="36">
        <v>0</v>
      </c>
      <c r="AU261" s="36">
        <v>0</v>
      </c>
      <c r="AV261" s="26" t="s">
        <v>472</v>
      </c>
      <c r="AW261" s="23" t="s">
        <v>473</v>
      </c>
      <c r="AX261" s="26" t="s">
        <v>472</v>
      </c>
      <c r="AY261" s="26"/>
    </row>
    <row r="262" spans="1:51">
      <c r="A262" s="31">
        <v>206</v>
      </c>
      <c r="B262" s="7">
        <v>42673</v>
      </c>
      <c r="C262" s="7" t="s">
        <v>471</v>
      </c>
      <c r="D262" s="7" t="s">
        <v>316</v>
      </c>
      <c r="E262" s="31" t="s">
        <v>307</v>
      </c>
      <c r="F262" s="31" t="s">
        <v>4</v>
      </c>
      <c r="G262" s="31" t="s">
        <v>14</v>
      </c>
      <c r="H262" s="31" t="s">
        <v>2</v>
      </c>
      <c r="I262" s="34">
        <v>0.0</v>
      </c>
      <c r="J262" s="35">
        <v>21.0</v>
      </c>
      <c r="K262" s="34">
        <v>168.0</v>
      </c>
      <c r="L262" s="34">
        <v>0</v>
      </c>
      <c r="M262" s="36">
        <v>185000.0</v>
      </c>
      <c r="N262" s="36">
        <v>18000.0</v>
      </c>
      <c r="O262" s="36">
        <v>3885000.0</v>
      </c>
      <c r="P262" s="36">
        <v>0</v>
      </c>
      <c r="Q262" s="36">
        <v>0</v>
      </c>
      <c r="R262" s="36">
        <v>3885000.0</v>
      </c>
      <c r="S262" s="35">
        <v>0</v>
      </c>
      <c r="T262" s="35">
        <v>0</v>
      </c>
      <c r="U262" s="35">
        <v>0</v>
      </c>
      <c r="V262" s="35">
        <v>0</v>
      </c>
      <c r="W262" s="37" t="str">
        <f>IF(S262="",0,S262*1.5)</f>
        <v>0</v>
      </c>
      <c r="X262" s="37" t="str">
        <f>IF(T262="",0,T262*2)</f>
        <v>0</v>
      </c>
      <c r="Y262" s="37" t="str">
        <f>IF(U262="",0,U262*3)</f>
        <v>0</v>
      </c>
      <c r="Z262" s="37" t="str">
        <f>IF(V262="",0,V262*4)</f>
        <v>0</v>
      </c>
      <c r="AA262" s="37" t="str">
        <f>SUM(W262:Z262)</f>
        <v>0</v>
      </c>
      <c r="AB262" s="36" t="str">
        <f>IF(N262="",0,N262*AA262)</f>
        <v>0</v>
      </c>
      <c r="AC262" s="37">
        <v>0</v>
      </c>
      <c r="AD262" s="37">
        <v>0</v>
      </c>
      <c r="AE262" s="37" t="str">
        <f>AB262+AD262</f>
        <v>0</v>
      </c>
      <c r="AF262" s="36">
        <v>0</v>
      </c>
      <c r="AG262" s="36">
        <v>0</v>
      </c>
      <c r="AH262" s="36">
        <v>0</v>
      </c>
      <c r="AI262" s="36">
        <v>0</v>
      </c>
      <c r="AJ262" s="36">
        <v>0</v>
      </c>
      <c r="AK262" s="36" t="str">
        <f>SUM(AH262:AJ262)</f>
        <v>0</v>
      </c>
      <c r="AL262" s="38">
        <v>0</v>
      </c>
      <c r="AM262" s="36" t="str">
        <f>AK262+AL262+AQ262+AR262+AS262+AT262+AU262</f>
        <v>0</v>
      </c>
      <c r="AN262" s="36" t="str">
        <f>AG262+AE262+AF262</f>
        <v>0</v>
      </c>
      <c r="AO262" s="36" t="str">
        <f>AN262-AM262</f>
        <v>0</v>
      </c>
      <c r="AP262" s="36" t="str">
        <f>AO262</f>
        <v>0</v>
      </c>
      <c r="AQ262" s="36">
        <v>0</v>
      </c>
      <c r="AR262" s="36">
        <v>0</v>
      </c>
      <c r="AS262" s="36">
        <v>0</v>
      </c>
      <c r="AT262" s="36">
        <v>0</v>
      </c>
      <c r="AU262" s="36">
        <v>0</v>
      </c>
      <c r="AV262" s="26" t="s">
        <v>469</v>
      </c>
      <c r="AW262" s="23" t="s">
        <v>470</v>
      </c>
      <c r="AX262" s="26" t="s">
        <v>469</v>
      </c>
      <c r="AY262" s="26"/>
    </row>
    <row r="263" spans="1:51">
      <c r="A263" s="31">
        <v>207</v>
      </c>
      <c r="B263" s="7">
        <v>42675</v>
      </c>
      <c r="C263" s="7" t="s">
        <v>468</v>
      </c>
      <c r="D263" s="7" t="s">
        <v>316</v>
      </c>
      <c r="E263" s="31" t="s">
        <v>307</v>
      </c>
      <c r="F263" s="31" t="s">
        <v>4</v>
      </c>
      <c r="G263" s="31" t="s">
        <v>122</v>
      </c>
      <c r="H263" s="31" t="s">
        <v>2</v>
      </c>
      <c r="I263" s="34">
        <v>0.0</v>
      </c>
      <c r="J263" s="35">
        <v>21.0</v>
      </c>
      <c r="K263" s="34">
        <v>168.0</v>
      </c>
      <c r="L263" s="34">
        <v>0</v>
      </c>
      <c r="M263" s="36">
        <v>185000.0</v>
      </c>
      <c r="N263" s="36">
        <v>18000.0</v>
      </c>
      <c r="O263" s="36">
        <v>3885000.0</v>
      </c>
      <c r="P263" s="36">
        <v>0</v>
      </c>
      <c r="Q263" s="36">
        <v>0</v>
      </c>
      <c r="R263" s="36">
        <v>3885000.0</v>
      </c>
      <c r="S263" s="35">
        <v>0</v>
      </c>
      <c r="T263" s="35">
        <v>0</v>
      </c>
      <c r="U263" s="35">
        <v>0</v>
      </c>
      <c r="V263" s="35">
        <v>0</v>
      </c>
      <c r="W263" s="37" t="str">
        <f>IF(S263="",0,S263*1.5)</f>
        <v>0</v>
      </c>
      <c r="X263" s="37" t="str">
        <f>IF(T263="",0,T263*2)</f>
        <v>0</v>
      </c>
      <c r="Y263" s="37" t="str">
        <f>IF(U263="",0,U263*3)</f>
        <v>0</v>
      </c>
      <c r="Z263" s="37" t="str">
        <f>IF(V263="",0,V263*4)</f>
        <v>0</v>
      </c>
      <c r="AA263" s="37" t="str">
        <f>SUM(W263:Z263)</f>
        <v>0</v>
      </c>
      <c r="AB263" s="36" t="str">
        <f>IF(N263="",0,N263*AA263)</f>
        <v>0</v>
      </c>
      <c r="AC263" s="37">
        <v>0</v>
      </c>
      <c r="AD263" s="37">
        <v>0</v>
      </c>
      <c r="AE263" s="37" t="str">
        <f>AB263+AD263</f>
        <v>0</v>
      </c>
      <c r="AF263" s="36">
        <v>0</v>
      </c>
      <c r="AG263" s="36">
        <v>0</v>
      </c>
      <c r="AH263" s="36">
        <v>0</v>
      </c>
      <c r="AI263" s="36">
        <v>0</v>
      </c>
      <c r="AJ263" s="36">
        <v>0</v>
      </c>
      <c r="AK263" s="36" t="str">
        <f>SUM(AH263:AJ263)</f>
        <v>0</v>
      </c>
      <c r="AL263" s="38">
        <v>0</v>
      </c>
      <c r="AM263" s="36" t="str">
        <f>AK263+AL263+AQ263+AR263+AS263+AT263+AU263</f>
        <v>0</v>
      </c>
      <c r="AN263" s="36" t="str">
        <f>AG263+AE263+AF263</f>
        <v>0</v>
      </c>
      <c r="AO263" s="36" t="str">
        <f>AN263-AM263</f>
        <v>0</v>
      </c>
      <c r="AP263" s="36" t="str">
        <f>AO263</f>
        <v>0</v>
      </c>
      <c r="AQ263" s="36">
        <v>0</v>
      </c>
      <c r="AR263" s="36">
        <v>0</v>
      </c>
      <c r="AS263" s="36">
        <v>0</v>
      </c>
      <c r="AT263" s="36">
        <v>0</v>
      </c>
      <c r="AU263" s="36">
        <v>0</v>
      </c>
      <c r="AV263" s="26" t="s">
        <v>466</v>
      </c>
      <c r="AW263" s="23" t="s">
        <v>467</v>
      </c>
      <c r="AX263" s="26" t="s">
        <v>466</v>
      </c>
      <c r="AY263" s="26"/>
    </row>
    <row r="264" spans="1:51">
      <c r="A264" s="31">
        <v>208</v>
      </c>
      <c r="B264" s="7">
        <v>42670</v>
      </c>
      <c r="C264" s="7" t="s">
        <v>465</v>
      </c>
      <c r="D264" s="7" t="s">
        <v>316</v>
      </c>
      <c r="E264" s="31" t="s">
        <v>307</v>
      </c>
      <c r="F264" s="31" t="s">
        <v>4</v>
      </c>
      <c r="G264" s="31" t="s">
        <v>122</v>
      </c>
      <c r="H264" s="31" t="s">
        <v>2</v>
      </c>
      <c r="I264" s="34">
        <v>0.0</v>
      </c>
      <c r="J264" s="35">
        <v>21.0</v>
      </c>
      <c r="K264" s="34">
        <v>168.0</v>
      </c>
      <c r="L264" s="34">
        <v>0</v>
      </c>
      <c r="M264" s="36">
        <v>185000.0</v>
      </c>
      <c r="N264" s="36">
        <v>18000.0</v>
      </c>
      <c r="O264" s="36">
        <v>3885000.0</v>
      </c>
      <c r="P264" s="36">
        <v>0</v>
      </c>
      <c r="Q264" s="36">
        <v>0</v>
      </c>
      <c r="R264" s="36">
        <v>3885000.0</v>
      </c>
      <c r="S264" s="35">
        <v>0</v>
      </c>
      <c r="T264" s="35">
        <v>0</v>
      </c>
      <c r="U264" s="35">
        <v>0</v>
      </c>
      <c r="V264" s="35">
        <v>0</v>
      </c>
      <c r="W264" s="37" t="str">
        <f>IF(S264="",0,S264*1.5)</f>
        <v>0</v>
      </c>
      <c r="X264" s="37" t="str">
        <f>IF(T264="",0,T264*2)</f>
        <v>0</v>
      </c>
      <c r="Y264" s="37" t="str">
        <f>IF(U264="",0,U264*3)</f>
        <v>0</v>
      </c>
      <c r="Z264" s="37" t="str">
        <f>IF(V264="",0,V264*4)</f>
        <v>0</v>
      </c>
      <c r="AA264" s="37" t="str">
        <f>SUM(W264:Z264)</f>
        <v>0</v>
      </c>
      <c r="AB264" s="36" t="str">
        <f>IF(N264="",0,N264*AA264)</f>
        <v>0</v>
      </c>
      <c r="AC264" s="37">
        <v>0</v>
      </c>
      <c r="AD264" s="37">
        <v>0</v>
      </c>
      <c r="AE264" s="37" t="str">
        <f>AB264+AD264</f>
        <v>0</v>
      </c>
      <c r="AF264" s="36">
        <v>0</v>
      </c>
      <c r="AG264" s="36">
        <v>0</v>
      </c>
      <c r="AH264" s="36">
        <v>0</v>
      </c>
      <c r="AI264" s="36">
        <v>0</v>
      </c>
      <c r="AJ264" s="36">
        <v>0</v>
      </c>
      <c r="AK264" s="36" t="str">
        <f>SUM(AH264:AJ264)</f>
        <v>0</v>
      </c>
      <c r="AL264" s="38">
        <v>0</v>
      </c>
      <c r="AM264" s="36" t="str">
        <f>AK264+AL264+AQ264+AR264+AS264+AT264+AU264</f>
        <v>0</v>
      </c>
      <c r="AN264" s="36" t="str">
        <f>AG264+AE264+AF264</f>
        <v>0</v>
      </c>
      <c r="AO264" s="36" t="str">
        <f>AN264-AM264</f>
        <v>0</v>
      </c>
      <c r="AP264" s="36" t="str">
        <f>AO264</f>
        <v>0</v>
      </c>
      <c r="AQ264" s="36">
        <v>0</v>
      </c>
      <c r="AR264" s="36">
        <v>0</v>
      </c>
      <c r="AS264" s="36">
        <v>0</v>
      </c>
      <c r="AT264" s="36">
        <v>0</v>
      </c>
      <c r="AU264" s="36">
        <v>0</v>
      </c>
      <c r="AV264" s="26" t="s">
        <v>463</v>
      </c>
      <c r="AW264" s="23" t="s">
        <v>464</v>
      </c>
      <c r="AX264" s="26" t="s">
        <v>463</v>
      </c>
      <c r="AY264" s="26"/>
    </row>
    <row r="265" spans="1:51">
      <c r="A265" s="31">
        <v>209</v>
      </c>
      <c r="B265" s="7">
        <v>42900</v>
      </c>
      <c r="C265" s="7" t="s">
        <v>462</v>
      </c>
      <c r="D265" s="7" t="s">
        <v>316</v>
      </c>
      <c r="E265" s="31" t="s">
        <v>307</v>
      </c>
      <c r="F265" s="31" t="s">
        <v>4</v>
      </c>
      <c r="G265" s="31" t="s">
        <v>26</v>
      </c>
      <c r="H265" s="31" t="s">
        <v>2</v>
      </c>
      <c r="I265" s="34">
        <v>0.0</v>
      </c>
      <c r="J265" s="35">
        <v>21.0</v>
      </c>
      <c r="K265" s="34">
        <v>168.0</v>
      </c>
      <c r="L265" s="34">
        <v>0</v>
      </c>
      <c r="M265" s="36">
        <v>185000.0</v>
      </c>
      <c r="N265" s="36">
        <v>18000.0</v>
      </c>
      <c r="O265" s="36">
        <v>3885000.0</v>
      </c>
      <c r="P265" s="36">
        <v>0</v>
      </c>
      <c r="Q265" s="36">
        <v>0</v>
      </c>
      <c r="R265" s="36">
        <v>3885000.0</v>
      </c>
      <c r="S265" s="35">
        <v>0</v>
      </c>
      <c r="T265" s="35">
        <v>0</v>
      </c>
      <c r="U265" s="35">
        <v>0</v>
      </c>
      <c r="V265" s="35">
        <v>0</v>
      </c>
      <c r="W265" s="37" t="str">
        <f>IF(S265="",0,S265*1.5)</f>
        <v>0</v>
      </c>
      <c r="X265" s="37" t="str">
        <f>IF(T265="",0,T265*2)</f>
        <v>0</v>
      </c>
      <c r="Y265" s="37" t="str">
        <f>IF(U265="",0,U265*3)</f>
        <v>0</v>
      </c>
      <c r="Z265" s="37" t="str">
        <f>IF(V265="",0,V265*4)</f>
        <v>0</v>
      </c>
      <c r="AA265" s="37" t="str">
        <f>SUM(W265:Z265)</f>
        <v>0</v>
      </c>
      <c r="AB265" s="36" t="str">
        <f>IF(N265="",0,N265*AA265)</f>
        <v>0</v>
      </c>
      <c r="AC265" s="37">
        <v>0</v>
      </c>
      <c r="AD265" s="37">
        <v>0</v>
      </c>
      <c r="AE265" s="37" t="str">
        <f>AB265+AD265</f>
        <v>0</v>
      </c>
      <c r="AF265" s="36">
        <v>0</v>
      </c>
      <c r="AG265" s="36">
        <v>0</v>
      </c>
      <c r="AH265" s="36">
        <v>0</v>
      </c>
      <c r="AI265" s="36">
        <v>0</v>
      </c>
      <c r="AJ265" s="36">
        <v>0</v>
      </c>
      <c r="AK265" s="36" t="str">
        <f>SUM(AH265:AJ265)</f>
        <v>0</v>
      </c>
      <c r="AL265" s="38">
        <v>0</v>
      </c>
      <c r="AM265" s="36" t="str">
        <f>AK265+AL265+AQ265+AR265+AS265+AT265+AU265</f>
        <v>0</v>
      </c>
      <c r="AN265" s="36" t="str">
        <f>AG265+AE265+AF265</f>
        <v>0</v>
      </c>
      <c r="AO265" s="36" t="str">
        <f>AN265-AM265</f>
        <v>0</v>
      </c>
      <c r="AP265" s="36" t="str">
        <f>AO265</f>
        <v>0</v>
      </c>
      <c r="AQ265" s="36">
        <v>0</v>
      </c>
      <c r="AR265" s="36">
        <v>0</v>
      </c>
      <c r="AS265" s="36">
        <v>0</v>
      </c>
      <c r="AT265" s="36">
        <v>0</v>
      </c>
      <c r="AU265" s="36">
        <v>0</v>
      </c>
      <c r="AV265" s="26" t="s">
        <v>460</v>
      </c>
      <c r="AW265" s="23" t="s">
        <v>461</v>
      </c>
      <c r="AX265" s="26" t="s">
        <v>460</v>
      </c>
      <c r="AY265" s="26"/>
    </row>
    <row r="266" spans="1:51" customHeight="1" ht="22">
      <c r="A266" s="32"/>
      <c r="B266" s="8"/>
      <c r="C266" s="10" t="s">
        <v>275</v>
      </c>
      <c r="D266" s="10"/>
      <c r="E266" s="32"/>
      <c r="F266" s="32"/>
      <c r="G266" s="32"/>
      <c r="H266" s="32"/>
      <c r="I266" s="17"/>
      <c r="J266" s="13" t="str">
        <f>SUM(J259:J265)</f>
        <v>0</v>
      </c>
      <c r="K266" s="17" t="str">
        <f>SUM(K259:K265)</f>
        <v>0</v>
      </c>
      <c r="L266" s="17" t="str">
        <f>SUM(L259:L265)</f>
        <v>0</v>
      </c>
      <c r="M266" s="19" t="str">
        <f>SUM(M259:M265)</f>
        <v>0</v>
      </c>
      <c r="N266" s="19" t="str">
        <f>SUM(N259:N265)</f>
        <v>0</v>
      </c>
      <c r="O266" s="19" t="str">
        <f>SUM(O259:O265)</f>
        <v>0</v>
      </c>
      <c r="P266" s="19" t="str">
        <f>SUM(P259:P265)</f>
        <v>0</v>
      </c>
      <c r="Q266" s="19" t="str">
        <f>SUM(Q259:Q265)</f>
        <v>0</v>
      </c>
      <c r="R266" s="19" t="str">
        <f>SUM(R259:R265)</f>
        <v>0</v>
      </c>
      <c r="S266" s="13" t="str">
        <f>SUM(S259:S265)</f>
        <v>0</v>
      </c>
      <c r="T266" s="13" t="str">
        <f>SUM(T259:T265)</f>
        <v>0</v>
      </c>
      <c r="U266" s="13" t="str">
        <f>SUM(U259:U265)</f>
        <v>0</v>
      </c>
      <c r="V266" s="13" t="str">
        <f>SUM(V259:V265)</f>
        <v>0</v>
      </c>
      <c r="W266" s="15" t="str">
        <f>SUM(W259:W265)</f>
        <v>0</v>
      </c>
      <c r="X266" s="15" t="str">
        <f>SUM(X259:X265)</f>
        <v>0</v>
      </c>
      <c r="Y266" s="15" t="str">
        <f>SUM(Y259:Y265)</f>
        <v>0</v>
      </c>
      <c r="Z266" s="15" t="str">
        <f>SUM(Z259:Z265)</f>
        <v>0</v>
      </c>
      <c r="AA266" s="15" t="str">
        <f>SUM(AA259:AA265)</f>
        <v>0</v>
      </c>
      <c r="AB266" s="19" t="str">
        <f>SUM(AB259:AB265)</f>
        <v>0</v>
      </c>
      <c r="AC266" s="15" t="str">
        <f>SUM(AC259:AC265)</f>
        <v>0</v>
      </c>
      <c r="AD266" s="15" t="str">
        <f>SUM(AD259:AD265)</f>
        <v>0</v>
      </c>
      <c r="AE266" s="15" t="str">
        <f>SUM(AE259:AE265)</f>
        <v>0</v>
      </c>
      <c r="AF266" s="19" t="str">
        <f>SUM(AF259:AF265)</f>
        <v>0</v>
      </c>
      <c r="AG266" s="19" t="str">
        <f>SUM(AG259:AG265)</f>
        <v>0</v>
      </c>
      <c r="AH266" s="19" t="str">
        <f>SUM(AH259:AH265)</f>
        <v>0</v>
      </c>
      <c r="AI266" s="19" t="str">
        <f>SUM(AI259:AI265)</f>
        <v>0</v>
      </c>
      <c r="AJ266" s="19" t="str">
        <f>SUM(AJ259:AJ265)</f>
        <v>0</v>
      </c>
      <c r="AK266" s="19" t="str">
        <f>SUM(AK259:AK265)</f>
        <v>0</v>
      </c>
      <c r="AL266" s="21" t="str">
        <f>SUM(AL259:AL265)</f>
        <v>0</v>
      </c>
      <c r="AM266" s="19" t="str">
        <f>SUM(AM259:AM265)</f>
        <v>0</v>
      </c>
      <c r="AN266" s="19" t="str">
        <f>SUM(AN259:AN265)</f>
        <v>0</v>
      </c>
      <c r="AO266" s="19" t="str">
        <f>SUM(AO259:AO265)</f>
        <v>0</v>
      </c>
      <c r="AP266" s="19" t="str">
        <f>SUM(AP259:AP265)</f>
        <v>0</v>
      </c>
      <c r="AQ266" s="19" t="str">
        <f>SUM(AQ259:AQ265)</f>
        <v>0</v>
      </c>
      <c r="AR266" s="19" t="str">
        <f>SUM(AR259:AR265)</f>
        <v>0</v>
      </c>
      <c r="AS266" s="19" t="str">
        <f>SUM(AS259:AS265)</f>
        <v>0</v>
      </c>
      <c r="AT266" s="19" t="str">
        <f>SUM(AT259:AT265)</f>
        <v>0</v>
      </c>
      <c r="AU266" s="19" t="str">
        <f>SUM(AU259:AU265)</f>
        <v>0</v>
      </c>
      <c r="AV266" s="27"/>
      <c r="AW266" s="24"/>
      <c r="AX266" s="27"/>
      <c r="AY266" s="27"/>
    </row>
    <row r="267" spans="1:51" customHeight="1" ht="20">
      <c r="A267" s="33"/>
      <c r="B267" s="9"/>
      <c r="C267" s="11" t="s">
        <v>1145</v>
      </c>
      <c r="D267" s="11"/>
      <c r="E267" s="33"/>
      <c r="F267" s="33"/>
      <c r="G267" s="33"/>
      <c r="H267" s="33"/>
      <c r="I267" s="18"/>
      <c r="J267" s="14"/>
      <c r="K267" s="18"/>
      <c r="L267" s="18"/>
      <c r="M267" s="20"/>
      <c r="N267" s="20"/>
      <c r="O267" s="20"/>
      <c r="P267" s="20"/>
      <c r="Q267" s="20"/>
      <c r="R267" s="20"/>
      <c r="S267" s="14"/>
      <c r="T267" s="14"/>
      <c r="U267" s="14"/>
      <c r="V267" s="14"/>
      <c r="W267" s="16"/>
      <c r="X267" s="16"/>
      <c r="Y267" s="16"/>
      <c r="Z267" s="16"/>
      <c r="AA267" s="16"/>
      <c r="AB267" s="20"/>
      <c r="AC267" s="16"/>
      <c r="AD267" s="16"/>
      <c r="AE267" s="16"/>
      <c r="AF267" s="20"/>
      <c r="AG267" s="20"/>
      <c r="AH267" s="20"/>
      <c r="AI267" s="20"/>
      <c r="AJ267" s="20"/>
      <c r="AK267" s="20"/>
      <c r="AL267" s="22"/>
      <c r="AM267" s="20"/>
      <c r="AN267" s="20"/>
      <c r="AO267" s="20"/>
      <c r="AP267" s="20"/>
      <c r="AQ267" s="20"/>
      <c r="AR267" s="20"/>
      <c r="AS267" s="20"/>
      <c r="AT267" s="20"/>
      <c r="AU267" s="20"/>
      <c r="AV267" s="28"/>
      <c r="AW267" s="25"/>
      <c r="AX267" s="28"/>
      <c r="AY267" s="28"/>
    </row>
    <row r="268" spans="1:51">
      <c r="A268" s="31">
        <v>210</v>
      </c>
      <c r="B268" s="7">
        <v>42892</v>
      </c>
      <c r="C268" s="7" t="s">
        <v>459</v>
      </c>
      <c r="D268" s="7" t="s">
        <v>316</v>
      </c>
      <c r="E268" s="31" t="s">
        <v>307</v>
      </c>
      <c r="F268" s="31" t="s">
        <v>4</v>
      </c>
      <c r="G268" s="31" t="s">
        <v>122</v>
      </c>
      <c r="H268" s="31" t="s">
        <v>2</v>
      </c>
      <c r="I268" s="34">
        <v>0.0</v>
      </c>
      <c r="J268" s="35">
        <v>21.0</v>
      </c>
      <c r="K268" s="34">
        <v>168.0</v>
      </c>
      <c r="L268" s="34">
        <v>0</v>
      </c>
      <c r="M268" s="36">
        <v>170000.0</v>
      </c>
      <c r="N268" s="36">
        <v>17000.0</v>
      </c>
      <c r="O268" s="36">
        <v>3570000.0</v>
      </c>
      <c r="P268" s="36">
        <v>0</v>
      </c>
      <c r="Q268" s="36">
        <v>0</v>
      </c>
      <c r="R268" s="36">
        <v>3570000.0</v>
      </c>
      <c r="S268" s="35">
        <v>0</v>
      </c>
      <c r="T268" s="35">
        <v>0</v>
      </c>
      <c r="U268" s="35">
        <v>0</v>
      </c>
      <c r="V268" s="35">
        <v>0</v>
      </c>
      <c r="W268" s="37" t="str">
        <f>IF(S268="",0,S268*1.5)</f>
        <v>0</v>
      </c>
      <c r="X268" s="37" t="str">
        <f>IF(T268="",0,T268*2)</f>
        <v>0</v>
      </c>
      <c r="Y268" s="37" t="str">
        <f>IF(U268="",0,U268*3)</f>
        <v>0</v>
      </c>
      <c r="Z268" s="37" t="str">
        <f>IF(V268="",0,V268*4)</f>
        <v>0</v>
      </c>
      <c r="AA268" s="37" t="str">
        <f>SUM(W268:Z268)</f>
        <v>0</v>
      </c>
      <c r="AB268" s="36" t="str">
        <f>IF(N268="",0,N268*AA268)</f>
        <v>0</v>
      </c>
      <c r="AC268" s="37">
        <v>0</v>
      </c>
      <c r="AD268" s="37">
        <v>0</v>
      </c>
      <c r="AE268" s="37" t="str">
        <f>AB268+AD268</f>
        <v>0</v>
      </c>
      <c r="AF268" s="36">
        <v>0</v>
      </c>
      <c r="AG268" s="36">
        <v>0</v>
      </c>
      <c r="AH268" s="36">
        <v>0</v>
      </c>
      <c r="AI268" s="36">
        <v>0</v>
      </c>
      <c r="AJ268" s="36">
        <v>0</v>
      </c>
      <c r="AK268" s="36" t="str">
        <f>SUM(AH268:AJ268)</f>
        <v>0</v>
      </c>
      <c r="AL268" s="38">
        <v>0</v>
      </c>
      <c r="AM268" s="36" t="str">
        <f>AK268+AL268+AQ268+AR268+AS268+AT268+AU268</f>
        <v>0</v>
      </c>
      <c r="AN268" s="36" t="str">
        <f>AG268+AE268+AF268</f>
        <v>0</v>
      </c>
      <c r="AO268" s="36" t="str">
        <f>AN268-AM268</f>
        <v>0</v>
      </c>
      <c r="AP268" s="36" t="str">
        <f>AO268</f>
        <v>0</v>
      </c>
      <c r="AQ268" s="36">
        <v>0</v>
      </c>
      <c r="AR268" s="36">
        <v>0</v>
      </c>
      <c r="AS268" s="36">
        <v>0</v>
      </c>
      <c r="AT268" s="36">
        <v>0</v>
      </c>
      <c r="AU268" s="36">
        <v>0</v>
      </c>
      <c r="AV268" s="26" t="s">
        <v>457</v>
      </c>
      <c r="AW268" s="23" t="s">
        <v>458</v>
      </c>
      <c r="AX268" s="26" t="s">
        <v>457</v>
      </c>
      <c r="AY268" s="26"/>
    </row>
    <row r="269" spans="1:51">
      <c r="A269" s="31">
        <v>211</v>
      </c>
      <c r="B269" s="7">
        <v>41364</v>
      </c>
      <c r="C269" s="7" t="s">
        <v>456</v>
      </c>
      <c r="D269" s="7" t="s">
        <v>312</v>
      </c>
      <c r="E269" s="31" t="s">
        <v>307</v>
      </c>
      <c r="F269" s="31" t="s">
        <v>4</v>
      </c>
      <c r="G269" s="31" t="s">
        <v>14</v>
      </c>
      <c r="H269" s="31" t="s">
        <v>2</v>
      </c>
      <c r="I269" s="34">
        <v>0.0</v>
      </c>
      <c r="J269" s="35">
        <v>21.0</v>
      </c>
      <c r="K269" s="34">
        <v>168.0</v>
      </c>
      <c r="L269" s="34">
        <v>0</v>
      </c>
      <c r="M269" s="36">
        <v>163113.33</v>
      </c>
      <c r="N269" s="36">
        <v>17000.0</v>
      </c>
      <c r="O269" s="36">
        <v>3425380.0</v>
      </c>
      <c r="P269" s="36">
        <v>0</v>
      </c>
      <c r="Q269" s="36">
        <v>0</v>
      </c>
      <c r="R269" s="36">
        <v>3425380.0</v>
      </c>
      <c r="S269" s="35">
        <v>0</v>
      </c>
      <c r="T269" s="35">
        <v>0</v>
      </c>
      <c r="U269" s="35">
        <v>0</v>
      </c>
      <c r="V269" s="35">
        <v>0</v>
      </c>
      <c r="W269" s="37" t="str">
        <f>IF(S269="",0,S269*1.5)</f>
        <v>0</v>
      </c>
      <c r="X269" s="37" t="str">
        <f>IF(T269="",0,T269*2)</f>
        <v>0</v>
      </c>
      <c r="Y269" s="37" t="str">
        <f>IF(U269="",0,U269*3)</f>
        <v>0</v>
      </c>
      <c r="Z269" s="37" t="str">
        <f>IF(V269="",0,V269*4)</f>
        <v>0</v>
      </c>
      <c r="AA269" s="37" t="str">
        <f>SUM(W269:Z269)</f>
        <v>0</v>
      </c>
      <c r="AB269" s="36" t="str">
        <f>IF(N269="",0,N269*AA269)</f>
        <v>0</v>
      </c>
      <c r="AC269" s="37">
        <v>0</v>
      </c>
      <c r="AD269" s="37">
        <v>0</v>
      </c>
      <c r="AE269" s="37" t="str">
        <f>AB269+AD269</f>
        <v>0</v>
      </c>
      <c r="AF269" s="36">
        <v>0</v>
      </c>
      <c r="AG269" s="36">
        <v>0</v>
      </c>
      <c r="AH269" s="36">
        <v>0</v>
      </c>
      <c r="AI269" s="36">
        <v>0</v>
      </c>
      <c r="AJ269" s="36">
        <v>0</v>
      </c>
      <c r="AK269" s="36" t="str">
        <f>SUM(AH269:AJ269)</f>
        <v>0</v>
      </c>
      <c r="AL269" s="38">
        <v>0</v>
      </c>
      <c r="AM269" s="36" t="str">
        <f>AK269+AL269+AQ269+AR269+AS269+AT269+AU269</f>
        <v>0</v>
      </c>
      <c r="AN269" s="36" t="str">
        <f>AG269+AE269+AF269</f>
        <v>0</v>
      </c>
      <c r="AO269" s="36" t="str">
        <f>AN269-AM269</f>
        <v>0</v>
      </c>
      <c r="AP269" s="36" t="str">
        <f>AO269</f>
        <v>0</v>
      </c>
      <c r="AQ269" s="36">
        <v>0</v>
      </c>
      <c r="AR269" s="36">
        <v>0</v>
      </c>
      <c r="AS269" s="36">
        <v>0</v>
      </c>
      <c r="AT269" s="36">
        <v>0</v>
      </c>
      <c r="AU269" s="36">
        <v>0</v>
      </c>
      <c r="AV269" s="26" t="s">
        <v>454</v>
      </c>
      <c r="AW269" s="23" t="s">
        <v>455</v>
      </c>
      <c r="AX269" s="26" t="s">
        <v>454</v>
      </c>
      <c r="AY269" s="26"/>
    </row>
    <row r="270" spans="1:51">
      <c r="A270" s="31">
        <v>212</v>
      </c>
      <c r="B270" s="7">
        <v>41503</v>
      </c>
      <c r="C270" s="7" t="s">
        <v>453</v>
      </c>
      <c r="D270" s="7" t="s">
        <v>312</v>
      </c>
      <c r="E270" s="31" t="s">
        <v>307</v>
      </c>
      <c r="F270" s="31" t="s">
        <v>4</v>
      </c>
      <c r="G270" s="31" t="s">
        <v>122</v>
      </c>
      <c r="H270" s="31" t="s">
        <v>2</v>
      </c>
      <c r="I270" s="34">
        <v>0.0</v>
      </c>
      <c r="J270" s="35">
        <v>21.0</v>
      </c>
      <c r="K270" s="34">
        <v>168.0</v>
      </c>
      <c r="L270" s="34">
        <v>0</v>
      </c>
      <c r="M270" s="36">
        <v>165560.1</v>
      </c>
      <c r="N270" s="36">
        <v>19000.0</v>
      </c>
      <c r="O270" s="36">
        <v>3476762.0</v>
      </c>
      <c r="P270" s="36">
        <v>0</v>
      </c>
      <c r="Q270" s="36">
        <v>0</v>
      </c>
      <c r="R270" s="36">
        <v>3476762.0</v>
      </c>
      <c r="S270" s="35">
        <v>0</v>
      </c>
      <c r="T270" s="35">
        <v>0</v>
      </c>
      <c r="U270" s="35">
        <v>0</v>
      </c>
      <c r="V270" s="35">
        <v>0</v>
      </c>
      <c r="W270" s="37" t="str">
        <f>IF(S270="",0,S270*1.5)</f>
        <v>0</v>
      </c>
      <c r="X270" s="37" t="str">
        <f>IF(T270="",0,T270*2)</f>
        <v>0</v>
      </c>
      <c r="Y270" s="37" t="str">
        <f>IF(U270="",0,U270*3)</f>
        <v>0</v>
      </c>
      <c r="Z270" s="37" t="str">
        <f>IF(V270="",0,V270*4)</f>
        <v>0</v>
      </c>
      <c r="AA270" s="37" t="str">
        <f>SUM(W270:Z270)</f>
        <v>0</v>
      </c>
      <c r="AB270" s="36" t="str">
        <f>IF(N270="",0,N270*AA270)</f>
        <v>0</v>
      </c>
      <c r="AC270" s="37">
        <v>0</v>
      </c>
      <c r="AD270" s="37">
        <v>0</v>
      </c>
      <c r="AE270" s="37" t="str">
        <f>AB270+AD270</f>
        <v>0</v>
      </c>
      <c r="AF270" s="36">
        <v>0</v>
      </c>
      <c r="AG270" s="36">
        <v>0</v>
      </c>
      <c r="AH270" s="36">
        <v>0</v>
      </c>
      <c r="AI270" s="36">
        <v>0</v>
      </c>
      <c r="AJ270" s="36">
        <v>0</v>
      </c>
      <c r="AK270" s="36" t="str">
        <f>SUM(AH270:AJ270)</f>
        <v>0</v>
      </c>
      <c r="AL270" s="38">
        <v>0</v>
      </c>
      <c r="AM270" s="36" t="str">
        <f>AK270+AL270+AQ270+AR270+AS270+AT270+AU270</f>
        <v>0</v>
      </c>
      <c r="AN270" s="36" t="str">
        <f>AG270+AE270+AF270</f>
        <v>0</v>
      </c>
      <c r="AO270" s="36" t="str">
        <f>AN270-AM270</f>
        <v>0</v>
      </c>
      <c r="AP270" s="36" t="str">
        <f>AO270</f>
        <v>0</v>
      </c>
      <c r="AQ270" s="36">
        <v>0</v>
      </c>
      <c r="AR270" s="36">
        <v>0</v>
      </c>
      <c r="AS270" s="36">
        <v>0</v>
      </c>
      <c r="AT270" s="36">
        <v>0</v>
      </c>
      <c r="AU270" s="36">
        <v>0</v>
      </c>
      <c r="AV270" s="26" t="s">
        <v>451</v>
      </c>
      <c r="AW270" s="23" t="s">
        <v>452</v>
      </c>
      <c r="AX270" s="26" t="s">
        <v>451</v>
      </c>
      <c r="AY270" s="26"/>
    </row>
    <row r="271" spans="1:51">
      <c r="A271" s="31">
        <v>213</v>
      </c>
      <c r="B271" s="7">
        <v>30124</v>
      </c>
      <c r="C271" s="7" t="s">
        <v>450</v>
      </c>
      <c r="D271" s="7" t="s">
        <v>385</v>
      </c>
      <c r="E271" s="31" t="s">
        <v>307</v>
      </c>
      <c r="F271" s="31" t="s">
        <v>4</v>
      </c>
      <c r="G271" s="31" t="s">
        <v>3</v>
      </c>
      <c r="H271" s="31" t="s">
        <v>2</v>
      </c>
      <c r="I271" s="34">
        <v>0.0</v>
      </c>
      <c r="J271" s="35">
        <v>21.0</v>
      </c>
      <c r="K271" s="34">
        <v>168.0</v>
      </c>
      <c r="L271" s="34">
        <v>0</v>
      </c>
      <c r="M271" s="36">
        <v>233634.43</v>
      </c>
      <c r="N271" s="36">
        <v>23000.0</v>
      </c>
      <c r="O271" s="36">
        <v>4906323.0</v>
      </c>
      <c r="P271" s="36">
        <v>0</v>
      </c>
      <c r="Q271" s="36">
        <v>0</v>
      </c>
      <c r="R271" s="36">
        <v>4906323.0</v>
      </c>
      <c r="S271" s="35">
        <v>0</v>
      </c>
      <c r="T271" s="35">
        <v>0</v>
      </c>
      <c r="U271" s="35">
        <v>0</v>
      </c>
      <c r="V271" s="35">
        <v>0</v>
      </c>
      <c r="W271" s="37" t="str">
        <f>IF(S271="",0,S271*1.5)</f>
        <v>0</v>
      </c>
      <c r="X271" s="37" t="str">
        <f>IF(T271="",0,T271*2)</f>
        <v>0</v>
      </c>
      <c r="Y271" s="37" t="str">
        <f>IF(U271="",0,U271*3)</f>
        <v>0</v>
      </c>
      <c r="Z271" s="37" t="str">
        <f>IF(V271="",0,V271*4)</f>
        <v>0</v>
      </c>
      <c r="AA271" s="37" t="str">
        <f>SUM(W271:Z271)</f>
        <v>0</v>
      </c>
      <c r="AB271" s="36" t="str">
        <f>IF(N271="",0,N271*AA271)</f>
        <v>0</v>
      </c>
      <c r="AC271" s="37">
        <v>0</v>
      </c>
      <c r="AD271" s="37">
        <v>0</v>
      </c>
      <c r="AE271" s="37" t="str">
        <f>AB271+AD271</f>
        <v>0</v>
      </c>
      <c r="AF271" s="36">
        <v>0</v>
      </c>
      <c r="AG271" s="36">
        <v>0</v>
      </c>
      <c r="AH271" s="36">
        <v>0</v>
      </c>
      <c r="AI271" s="36">
        <v>0</v>
      </c>
      <c r="AJ271" s="36">
        <v>0</v>
      </c>
      <c r="AK271" s="36" t="str">
        <f>SUM(AH271:AJ271)</f>
        <v>0</v>
      </c>
      <c r="AL271" s="38">
        <v>0</v>
      </c>
      <c r="AM271" s="36" t="str">
        <f>AK271+AL271+AQ271+AR271+AS271+AT271+AU271</f>
        <v>0</v>
      </c>
      <c r="AN271" s="36" t="str">
        <f>AG271+AE271+AF271</f>
        <v>0</v>
      </c>
      <c r="AO271" s="36" t="str">
        <f>AN271-AM271</f>
        <v>0</v>
      </c>
      <c r="AP271" s="36" t="str">
        <f>AO271</f>
        <v>0</v>
      </c>
      <c r="AQ271" s="36">
        <v>0</v>
      </c>
      <c r="AR271" s="36">
        <v>0</v>
      </c>
      <c r="AS271" s="36">
        <v>0</v>
      </c>
      <c r="AT271" s="36">
        <v>0</v>
      </c>
      <c r="AU271" s="36">
        <v>0</v>
      </c>
      <c r="AV271" s="26" t="s">
        <v>448</v>
      </c>
      <c r="AW271" s="23" t="s">
        <v>449</v>
      </c>
      <c r="AX271" s="26" t="s">
        <v>448</v>
      </c>
      <c r="AY271" s="26"/>
    </row>
    <row r="272" spans="1:51">
      <c r="A272" s="31">
        <v>214</v>
      </c>
      <c r="B272" s="7">
        <v>42584</v>
      </c>
      <c r="C272" s="7" t="s">
        <v>447</v>
      </c>
      <c r="D272" s="7" t="s">
        <v>34</v>
      </c>
      <c r="E272" s="31" t="s">
        <v>307</v>
      </c>
      <c r="F272" s="31" t="s">
        <v>4</v>
      </c>
      <c r="G272" s="31" t="s">
        <v>122</v>
      </c>
      <c r="H272" s="31" t="s">
        <v>2</v>
      </c>
      <c r="I272" s="34">
        <v>0.0</v>
      </c>
      <c r="J272" s="35">
        <v>21.0</v>
      </c>
      <c r="K272" s="34">
        <v>168.0</v>
      </c>
      <c r="L272" s="34">
        <v>0</v>
      </c>
      <c r="M272" s="36">
        <v>175100.0</v>
      </c>
      <c r="N272" s="36">
        <v>20000.0</v>
      </c>
      <c r="O272" s="36">
        <v>3677100.0</v>
      </c>
      <c r="P272" s="36">
        <v>0</v>
      </c>
      <c r="Q272" s="36">
        <v>0</v>
      </c>
      <c r="R272" s="36">
        <v>3677100.0</v>
      </c>
      <c r="S272" s="35">
        <v>0</v>
      </c>
      <c r="T272" s="35">
        <v>0</v>
      </c>
      <c r="U272" s="35">
        <v>0</v>
      </c>
      <c r="V272" s="35">
        <v>0</v>
      </c>
      <c r="W272" s="37" t="str">
        <f>IF(S272="",0,S272*1.5)</f>
        <v>0</v>
      </c>
      <c r="X272" s="37" t="str">
        <f>IF(T272="",0,T272*2)</f>
        <v>0</v>
      </c>
      <c r="Y272" s="37" t="str">
        <f>IF(U272="",0,U272*3)</f>
        <v>0</v>
      </c>
      <c r="Z272" s="37" t="str">
        <f>IF(V272="",0,V272*4)</f>
        <v>0</v>
      </c>
      <c r="AA272" s="37" t="str">
        <f>SUM(W272:Z272)</f>
        <v>0</v>
      </c>
      <c r="AB272" s="36" t="str">
        <f>IF(N272="",0,N272*AA272)</f>
        <v>0</v>
      </c>
      <c r="AC272" s="37">
        <v>0</v>
      </c>
      <c r="AD272" s="37">
        <v>0</v>
      </c>
      <c r="AE272" s="37" t="str">
        <f>AB272+AD272</f>
        <v>0</v>
      </c>
      <c r="AF272" s="36">
        <v>0</v>
      </c>
      <c r="AG272" s="36">
        <v>0</v>
      </c>
      <c r="AH272" s="36">
        <v>0</v>
      </c>
      <c r="AI272" s="36">
        <v>0</v>
      </c>
      <c r="AJ272" s="36">
        <v>0</v>
      </c>
      <c r="AK272" s="36" t="str">
        <f>SUM(AH272:AJ272)</f>
        <v>0</v>
      </c>
      <c r="AL272" s="38">
        <v>0</v>
      </c>
      <c r="AM272" s="36" t="str">
        <f>AK272+AL272+AQ272+AR272+AS272+AT272+AU272</f>
        <v>0</v>
      </c>
      <c r="AN272" s="36" t="str">
        <f>AG272+AE272+AF272</f>
        <v>0</v>
      </c>
      <c r="AO272" s="36" t="str">
        <f>AN272-AM272</f>
        <v>0</v>
      </c>
      <c r="AP272" s="36" t="str">
        <f>AO272</f>
        <v>0</v>
      </c>
      <c r="AQ272" s="36">
        <v>0</v>
      </c>
      <c r="AR272" s="36">
        <v>0</v>
      </c>
      <c r="AS272" s="36">
        <v>0</v>
      </c>
      <c r="AT272" s="36">
        <v>0</v>
      </c>
      <c r="AU272" s="36">
        <v>0</v>
      </c>
      <c r="AV272" s="26" t="s">
        <v>445</v>
      </c>
      <c r="AW272" s="23" t="s">
        <v>446</v>
      </c>
      <c r="AX272" s="26" t="s">
        <v>445</v>
      </c>
      <c r="AY272" s="26"/>
    </row>
    <row r="273" spans="1:51">
      <c r="A273" s="31">
        <v>215</v>
      </c>
      <c r="B273" s="7">
        <v>41331</v>
      </c>
      <c r="C273" s="7" t="s">
        <v>444</v>
      </c>
      <c r="D273" s="7" t="s">
        <v>312</v>
      </c>
      <c r="E273" s="31" t="s">
        <v>307</v>
      </c>
      <c r="F273" s="31" t="s">
        <v>4</v>
      </c>
      <c r="G273" s="31" t="s">
        <v>122</v>
      </c>
      <c r="H273" s="31" t="s">
        <v>2</v>
      </c>
      <c r="I273" s="34">
        <v>0.0</v>
      </c>
      <c r="J273" s="35">
        <v>21.0</v>
      </c>
      <c r="K273" s="34">
        <v>168.0</v>
      </c>
      <c r="L273" s="34">
        <v>0</v>
      </c>
      <c r="M273" s="36">
        <v>163083.33</v>
      </c>
      <c r="N273" s="36">
        <v>17000.0</v>
      </c>
      <c r="O273" s="36">
        <v>3424750.0</v>
      </c>
      <c r="P273" s="36">
        <v>0</v>
      </c>
      <c r="Q273" s="36">
        <v>0</v>
      </c>
      <c r="R273" s="36">
        <v>3424750.0</v>
      </c>
      <c r="S273" s="35">
        <v>0</v>
      </c>
      <c r="T273" s="35">
        <v>0</v>
      </c>
      <c r="U273" s="35">
        <v>0</v>
      </c>
      <c r="V273" s="35">
        <v>0</v>
      </c>
      <c r="W273" s="37" t="str">
        <f>IF(S273="",0,S273*1.5)</f>
        <v>0</v>
      </c>
      <c r="X273" s="37" t="str">
        <f>IF(T273="",0,T273*2)</f>
        <v>0</v>
      </c>
      <c r="Y273" s="37" t="str">
        <f>IF(U273="",0,U273*3)</f>
        <v>0</v>
      </c>
      <c r="Z273" s="37" t="str">
        <f>IF(V273="",0,V273*4)</f>
        <v>0</v>
      </c>
      <c r="AA273" s="37" t="str">
        <f>SUM(W273:Z273)</f>
        <v>0</v>
      </c>
      <c r="AB273" s="36" t="str">
        <f>IF(N273="",0,N273*AA273)</f>
        <v>0</v>
      </c>
      <c r="AC273" s="37">
        <v>0</v>
      </c>
      <c r="AD273" s="37">
        <v>0</v>
      </c>
      <c r="AE273" s="37" t="str">
        <f>AB273+AD273</f>
        <v>0</v>
      </c>
      <c r="AF273" s="36">
        <v>0</v>
      </c>
      <c r="AG273" s="36">
        <v>0</v>
      </c>
      <c r="AH273" s="36">
        <v>0</v>
      </c>
      <c r="AI273" s="36">
        <v>0</v>
      </c>
      <c r="AJ273" s="36">
        <v>0</v>
      </c>
      <c r="AK273" s="36" t="str">
        <f>SUM(AH273:AJ273)</f>
        <v>0</v>
      </c>
      <c r="AL273" s="38">
        <v>0</v>
      </c>
      <c r="AM273" s="36" t="str">
        <f>AK273+AL273+AQ273+AR273+AS273+AT273+AU273</f>
        <v>0</v>
      </c>
      <c r="AN273" s="36" t="str">
        <f>AG273+AE273+AF273</f>
        <v>0</v>
      </c>
      <c r="AO273" s="36" t="str">
        <f>AN273-AM273</f>
        <v>0</v>
      </c>
      <c r="AP273" s="36" t="str">
        <f>AO273</f>
        <v>0</v>
      </c>
      <c r="AQ273" s="36">
        <v>0</v>
      </c>
      <c r="AR273" s="36">
        <v>0</v>
      </c>
      <c r="AS273" s="36">
        <v>0</v>
      </c>
      <c r="AT273" s="36">
        <v>0</v>
      </c>
      <c r="AU273" s="36">
        <v>0</v>
      </c>
      <c r="AV273" s="26" t="s">
        <v>442</v>
      </c>
      <c r="AW273" s="23" t="s">
        <v>443</v>
      </c>
      <c r="AX273" s="26" t="s">
        <v>442</v>
      </c>
      <c r="AY273" s="26"/>
    </row>
    <row r="274" spans="1:51">
      <c r="A274" s="31">
        <v>216</v>
      </c>
      <c r="B274" s="7">
        <v>42682</v>
      </c>
      <c r="C274" s="7" t="s">
        <v>441</v>
      </c>
      <c r="D274" s="7" t="s">
        <v>312</v>
      </c>
      <c r="E274" s="31" t="s">
        <v>307</v>
      </c>
      <c r="F274" s="31" t="s">
        <v>4</v>
      </c>
      <c r="G274" s="31" t="s">
        <v>26</v>
      </c>
      <c r="H274" s="31" t="s">
        <v>2</v>
      </c>
      <c r="I274" s="34">
        <v>0.0</v>
      </c>
      <c r="J274" s="35">
        <v>21.0</v>
      </c>
      <c r="K274" s="34">
        <v>168.0</v>
      </c>
      <c r="L274" s="34">
        <v>0</v>
      </c>
      <c r="M274" s="36">
        <v>145000.0</v>
      </c>
      <c r="N274" s="36">
        <v>15000.0</v>
      </c>
      <c r="O274" s="36">
        <v>3045000.0</v>
      </c>
      <c r="P274" s="36">
        <v>0</v>
      </c>
      <c r="Q274" s="36">
        <v>0</v>
      </c>
      <c r="R274" s="36">
        <v>3045000.0</v>
      </c>
      <c r="S274" s="35">
        <v>0</v>
      </c>
      <c r="T274" s="35">
        <v>0</v>
      </c>
      <c r="U274" s="35">
        <v>0</v>
      </c>
      <c r="V274" s="35">
        <v>0</v>
      </c>
      <c r="W274" s="37" t="str">
        <f>IF(S274="",0,S274*1.5)</f>
        <v>0</v>
      </c>
      <c r="X274" s="37" t="str">
        <f>IF(T274="",0,T274*2)</f>
        <v>0</v>
      </c>
      <c r="Y274" s="37" t="str">
        <f>IF(U274="",0,U274*3)</f>
        <v>0</v>
      </c>
      <c r="Z274" s="37" t="str">
        <f>IF(V274="",0,V274*4)</f>
        <v>0</v>
      </c>
      <c r="AA274" s="37" t="str">
        <f>SUM(W274:Z274)</f>
        <v>0</v>
      </c>
      <c r="AB274" s="36" t="str">
        <f>IF(N274="",0,N274*AA274)</f>
        <v>0</v>
      </c>
      <c r="AC274" s="37">
        <v>0</v>
      </c>
      <c r="AD274" s="37">
        <v>0</v>
      </c>
      <c r="AE274" s="37" t="str">
        <f>AB274+AD274</f>
        <v>0</v>
      </c>
      <c r="AF274" s="36">
        <v>300000.0</v>
      </c>
      <c r="AG274" s="36">
        <v>300000.0</v>
      </c>
      <c r="AH274" s="36">
        <v>0</v>
      </c>
      <c r="AI274" s="36">
        <v>0</v>
      </c>
      <c r="AJ274" s="36">
        <v>0</v>
      </c>
      <c r="AK274" s="36" t="str">
        <f>SUM(AH274:AJ274)</f>
        <v>0</v>
      </c>
      <c r="AL274" s="38">
        <v>0</v>
      </c>
      <c r="AM274" s="36" t="str">
        <f>AK274+AL274+AQ274+AR274+AS274+AT274+AU274</f>
        <v>0</v>
      </c>
      <c r="AN274" s="36" t="str">
        <f>AG274+AE274+AF274</f>
        <v>0</v>
      </c>
      <c r="AO274" s="36" t="str">
        <f>AN274-AM274</f>
        <v>0</v>
      </c>
      <c r="AP274" s="36" t="str">
        <f>AO274</f>
        <v>0</v>
      </c>
      <c r="AQ274" s="36">
        <v>0</v>
      </c>
      <c r="AR274" s="36">
        <v>0</v>
      </c>
      <c r="AS274" s="36">
        <v>0</v>
      </c>
      <c r="AT274" s="36">
        <v>0</v>
      </c>
      <c r="AU274" s="36">
        <v>0</v>
      </c>
      <c r="AV274" s="26" t="s">
        <v>439</v>
      </c>
      <c r="AW274" s="23" t="s">
        <v>440</v>
      </c>
      <c r="AX274" s="26" t="s">
        <v>439</v>
      </c>
      <c r="AY274" s="26"/>
    </row>
    <row r="275" spans="1:51">
      <c r="A275" s="31">
        <v>217</v>
      </c>
      <c r="B275" s="7">
        <v>41622</v>
      </c>
      <c r="C275" s="7" t="s">
        <v>438</v>
      </c>
      <c r="D275" s="7" t="s">
        <v>27</v>
      </c>
      <c r="E275" s="31" t="s">
        <v>307</v>
      </c>
      <c r="F275" s="31" t="s">
        <v>4</v>
      </c>
      <c r="G275" s="31" t="s">
        <v>3</v>
      </c>
      <c r="H275" s="31" t="s">
        <v>2</v>
      </c>
      <c r="I275" s="34">
        <v>0.0</v>
      </c>
      <c r="J275" s="35">
        <v>21.0</v>
      </c>
      <c r="K275" s="34">
        <v>168.0</v>
      </c>
      <c r="L275" s="34">
        <v>0</v>
      </c>
      <c r="M275" s="36">
        <v>233634.43</v>
      </c>
      <c r="N275" s="36">
        <v>26000.0</v>
      </c>
      <c r="O275" s="36">
        <v>4906323.0</v>
      </c>
      <c r="P275" s="36">
        <v>0</v>
      </c>
      <c r="Q275" s="36">
        <v>0</v>
      </c>
      <c r="R275" s="36">
        <v>4906323.0</v>
      </c>
      <c r="S275" s="35">
        <v>0</v>
      </c>
      <c r="T275" s="35">
        <v>0</v>
      </c>
      <c r="U275" s="35">
        <v>0</v>
      </c>
      <c r="V275" s="35">
        <v>0</v>
      </c>
      <c r="W275" s="37" t="str">
        <f>IF(S275="",0,S275*1.5)</f>
        <v>0</v>
      </c>
      <c r="X275" s="37" t="str">
        <f>IF(T275="",0,T275*2)</f>
        <v>0</v>
      </c>
      <c r="Y275" s="37" t="str">
        <f>IF(U275="",0,U275*3)</f>
        <v>0</v>
      </c>
      <c r="Z275" s="37" t="str">
        <f>IF(V275="",0,V275*4)</f>
        <v>0</v>
      </c>
      <c r="AA275" s="37" t="str">
        <f>SUM(W275:Z275)</f>
        <v>0</v>
      </c>
      <c r="AB275" s="36" t="str">
        <f>IF(N275="",0,N275*AA275)</f>
        <v>0</v>
      </c>
      <c r="AC275" s="37">
        <v>0</v>
      </c>
      <c r="AD275" s="37">
        <v>0</v>
      </c>
      <c r="AE275" s="37" t="str">
        <f>AB275+AD275</f>
        <v>0</v>
      </c>
      <c r="AF275" s="36">
        <v>0</v>
      </c>
      <c r="AG275" s="36">
        <v>0</v>
      </c>
      <c r="AH275" s="36">
        <v>0</v>
      </c>
      <c r="AI275" s="36">
        <v>0</v>
      </c>
      <c r="AJ275" s="36">
        <v>0</v>
      </c>
      <c r="AK275" s="36" t="str">
        <f>SUM(AH275:AJ275)</f>
        <v>0</v>
      </c>
      <c r="AL275" s="38">
        <v>0</v>
      </c>
      <c r="AM275" s="36" t="str">
        <f>AK275+AL275+AQ275+AR275+AS275+AT275+AU275</f>
        <v>0</v>
      </c>
      <c r="AN275" s="36" t="str">
        <f>AG275+AE275+AF275</f>
        <v>0</v>
      </c>
      <c r="AO275" s="36" t="str">
        <f>AN275-AM275</f>
        <v>0</v>
      </c>
      <c r="AP275" s="36" t="str">
        <f>AO275</f>
        <v>0</v>
      </c>
      <c r="AQ275" s="36">
        <v>0</v>
      </c>
      <c r="AR275" s="36">
        <v>0</v>
      </c>
      <c r="AS275" s="36">
        <v>0</v>
      </c>
      <c r="AT275" s="36">
        <v>0</v>
      </c>
      <c r="AU275" s="36">
        <v>0</v>
      </c>
      <c r="AV275" s="26" t="s">
        <v>436</v>
      </c>
      <c r="AW275" s="23" t="s">
        <v>437</v>
      </c>
      <c r="AX275" s="26" t="s">
        <v>436</v>
      </c>
      <c r="AY275" s="26"/>
    </row>
    <row r="276" spans="1:51">
      <c r="A276" s="31">
        <v>218</v>
      </c>
      <c r="B276" s="7">
        <v>41422</v>
      </c>
      <c r="C276" s="7" t="s">
        <v>435</v>
      </c>
      <c r="D276" s="7" t="s">
        <v>312</v>
      </c>
      <c r="E276" s="31" t="s">
        <v>307</v>
      </c>
      <c r="F276" s="31" t="s">
        <v>4</v>
      </c>
      <c r="G276" s="31" t="s">
        <v>122</v>
      </c>
      <c r="H276" s="31" t="s">
        <v>2</v>
      </c>
      <c r="I276" s="34">
        <v>0.0</v>
      </c>
      <c r="J276" s="35">
        <v>21.0</v>
      </c>
      <c r="K276" s="34">
        <v>168.0</v>
      </c>
      <c r="L276" s="34">
        <v>0</v>
      </c>
      <c r="M276" s="36">
        <v>171989.62</v>
      </c>
      <c r="N276" s="36">
        <v>19000.0</v>
      </c>
      <c r="O276" s="36">
        <v>3611782.0</v>
      </c>
      <c r="P276" s="36">
        <v>0</v>
      </c>
      <c r="Q276" s="36">
        <v>0</v>
      </c>
      <c r="R276" s="36">
        <v>3611782.0</v>
      </c>
      <c r="S276" s="35">
        <v>0</v>
      </c>
      <c r="T276" s="35">
        <v>0</v>
      </c>
      <c r="U276" s="35">
        <v>0</v>
      </c>
      <c r="V276" s="35">
        <v>0</v>
      </c>
      <c r="W276" s="37" t="str">
        <f>IF(S276="",0,S276*1.5)</f>
        <v>0</v>
      </c>
      <c r="X276" s="37" t="str">
        <f>IF(T276="",0,T276*2)</f>
        <v>0</v>
      </c>
      <c r="Y276" s="37" t="str">
        <f>IF(U276="",0,U276*3)</f>
        <v>0</v>
      </c>
      <c r="Z276" s="37" t="str">
        <f>IF(V276="",0,V276*4)</f>
        <v>0</v>
      </c>
      <c r="AA276" s="37" t="str">
        <f>SUM(W276:Z276)</f>
        <v>0</v>
      </c>
      <c r="AB276" s="36" t="str">
        <f>IF(N276="",0,N276*AA276)</f>
        <v>0</v>
      </c>
      <c r="AC276" s="37">
        <v>0</v>
      </c>
      <c r="AD276" s="37">
        <v>0</v>
      </c>
      <c r="AE276" s="37" t="str">
        <f>AB276+AD276</f>
        <v>0</v>
      </c>
      <c r="AF276" s="36">
        <v>0</v>
      </c>
      <c r="AG276" s="36">
        <v>0</v>
      </c>
      <c r="AH276" s="36">
        <v>0</v>
      </c>
      <c r="AI276" s="36">
        <v>0</v>
      </c>
      <c r="AJ276" s="36">
        <v>0</v>
      </c>
      <c r="AK276" s="36" t="str">
        <f>SUM(AH276:AJ276)</f>
        <v>0</v>
      </c>
      <c r="AL276" s="38">
        <v>0</v>
      </c>
      <c r="AM276" s="36" t="str">
        <f>AK276+AL276+AQ276+AR276+AS276+AT276+AU276</f>
        <v>0</v>
      </c>
      <c r="AN276" s="36" t="str">
        <f>AG276+AE276+AF276</f>
        <v>0</v>
      </c>
      <c r="AO276" s="36" t="str">
        <f>AN276-AM276</f>
        <v>0</v>
      </c>
      <c r="AP276" s="36" t="str">
        <f>AO276</f>
        <v>0</v>
      </c>
      <c r="AQ276" s="36">
        <v>0</v>
      </c>
      <c r="AR276" s="36">
        <v>0</v>
      </c>
      <c r="AS276" s="36">
        <v>0</v>
      </c>
      <c r="AT276" s="36">
        <v>0</v>
      </c>
      <c r="AU276" s="36">
        <v>0</v>
      </c>
      <c r="AV276" s="26" t="s">
        <v>434</v>
      </c>
      <c r="AW276" s="23" t="s">
        <v>425</v>
      </c>
      <c r="AX276" s="26" t="s">
        <v>434</v>
      </c>
      <c r="AY276" s="26"/>
    </row>
    <row r="277" spans="1:51">
      <c r="A277" s="31">
        <v>219</v>
      </c>
      <c r="B277" s="7">
        <v>30134</v>
      </c>
      <c r="C277" s="7" t="s">
        <v>433</v>
      </c>
      <c r="D277" s="7" t="s">
        <v>432</v>
      </c>
      <c r="E277" s="31" t="s">
        <v>307</v>
      </c>
      <c r="F277" s="31" t="s">
        <v>4</v>
      </c>
      <c r="G277" s="31" t="s">
        <v>122</v>
      </c>
      <c r="H277" s="31" t="s">
        <v>2</v>
      </c>
      <c r="I277" s="34">
        <v>0.0</v>
      </c>
      <c r="J277" s="35">
        <v>21.0</v>
      </c>
      <c r="K277" s="34">
        <v>168.0</v>
      </c>
      <c r="L277" s="34">
        <v>0</v>
      </c>
      <c r="M277" s="36">
        <v>218856.71</v>
      </c>
      <c r="N277" s="36">
        <v>21000.0</v>
      </c>
      <c r="O277" s="36">
        <v>4595991.0</v>
      </c>
      <c r="P277" s="36">
        <v>300000.0</v>
      </c>
      <c r="Q277" s="36">
        <v>0</v>
      </c>
      <c r="R277" s="36">
        <v>4895991.0</v>
      </c>
      <c r="S277" s="35">
        <v>0</v>
      </c>
      <c r="T277" s="35">
        <v>0</v>
      </c>
      <c r="U277" s="35">
        <v>0</v>
      </c>
      <c r="V277" s="35">
        <v>0</v>
      </c>
      <c r="W277" s="37" t="str">
        <f>IF(S277="",0,S277*1.5)</f>
        <v>0</v>
      </c>
      <c r="X277" s="37" t="str">
        <f>IF(T277="",0,T277*2)</f>
        <v>0</v>
      </c>
      <c r="Y277" s="37" t="str">
        <f>IF(U277="",0,U277*3)</f>
        <v>0</v>
      </c>
      <c r="Z277" s="37" t="str">
        <f>IF(V277="",0,V277*4)</f>
        <v>0</v>
      </c>
      <c r="AA277" s="37" t="str">
        <f>SUM(W277:Z277)</f>
        <v>0</v>
      </c>
      <c r="AB277" s="36" t="str">
        <f>IF(N277="",0,N277*AA277)</f>
        <v>0</v>
      </c>
      <c r="AC277" s="37">
        <v>0</v>
      </c>
      <c r="AD277" s="37">
        <v>0</v>
      </c>
      <c r="AE277" s="37" t="str">
        <f>AB277+AD277</f>
        <v>0</v>
      </c>
      <c r="AF277" s="36">
        <v>300000.0</v>
      </c>
      <c r="AG277" s="36">
        <v>600000.0</v>
      </c>
      <c r="AH277" s="36">
        <v>0</v>
      </c>
      <c r="AI277" s="36">
        <v>0</v>
      </c>
      <c r="AJ277" s="36">
        <v>0</v>
      </c>
      <c r="AK277" s="36" t="str">
        <f>SUM(AH277:AJ277)</f>
        <v>0</v>
      </c>
      <c r="AL277" s="38">
        <v>0</v>
      </c>
      <c r="AM277" s="36" t="str">
        <f>AK277+AL277+AQ277+AR277+AS277+AT277+AU277</f>
        <v>0</v>
      </c>
      <c r="AN277" s="36" t="str">
        <f>AG277+AE277+AF277</f>
        <v>0</v>
      </c>
      <c r="AO277" s="36" t="str">
        <f>AN277-AM277</f>
        <v>0</v>
      </c>
      <c r="AP277" s="36" t="str">
        <f>AO277</f>
        <v>0</v>
      </c>
      <c r="AQ277" s="36">
        <v>0</v>
      </c>
      <c r="AR277" s="36">
        <v>0</v>
      </c>
      <c r="AS277" s="36">
        <v>0</v>
      </c>
      <c r="AT277" s="36">
        <v>0</v>
      </c>
      <c r="AU277" s="36">
        <v>0</v>
      </c>
      <c r="AV277" s="26" t="s">
        <v>430</v>
      </c>
      <c r="AW277" s="23" t="s">
        <v>431</v>
      </c>
      <c r="AX277" s="26" t="s">
        <v>430</v>
      </c>
      <c r="AY277" s="26"/>
    </row>
    <row r="278" spans="1:51">
      <c r="A278" s="31">
        <v>220</v>
      </c>
      <c r="B278" s="7">
        <v>42848</v>
      </c>
      <c r="C278" s="7" t="s">
        <v>429</v>
      </c>
      <c r="D278" s="7" t="s">
        <v>316</v>
      </c>
      <c r="E278" s="31" t="s">
        <v>307</v>
      </c>
      <c r="F278" s="31" t="s">
        <v>4</v>
      </c>
      <c r="G278" s="31" t="s">
        <v>122</v>
      </c>
      <c r="H278" s="31" t="s">
        <v>2</v>
      </c>
      <c r="I278" s="34">
        <v>0.0</v>
      </c>
      <c r="J278" s="35">
        <v>21.0</v>
      </c>
      <c r="K278" s="34">
        <v>168.0</v>
      </c>
      <c r="L278" s="34">
        <v>0</v>
      </c>
      <c r="M278" s="36">
        <v>170000.0</v>
      </c>
      <c r="N278" s="36">
        <v>17000.0</v>
      </c>
      <c r="O278" s="36">
        <v>3570000.0</v>
      </c>
      <c r="P278" s="36">
        <v>0</v>
      </c>
      <c r="Q278" s="36">
        <v>0</v>
      </c>
      <c r="R278" s="36">
        <v>3570000.0</v>
      </c>
      <c r="S278" s="35">
        <v>0</v>
      </c>
      <c r="T278" s="35">
        <v>0</v>
      </c>
      <c r="U278" s="35">
        <v>0</v>
      </c>
      <c r="V278" s="35">
        <v>0</v>
      </c>
      <c r="W278" s="37" t="str">
        <f>IF(S278="",0,S278*1.5)</f>
        <v>0</v>
      </c>
      <c r="X278" s="37" t="str">
        <f>IF(T278="",0,T278*2)</f>
        <v>0</v>
      </c>
      <c r="Y278" s="37" t="str">
        <f>IF(U278="",0,U278*3)</f>
        <v>0</v>
      </c>
      <c r="Z278" s="37" t="str">
        <f>IF(V278="",0,V278*4)</f>
        <v>0</v>
      </c>
      <c r="AA278" s="37" t="str">
        <f>SUM(W278:Z278)</f>
        <v>0</v>
      </c>
      <c r="AB278" s="36" t="str">
        <f>IF(N278="",0,N278*AA278)</f>
        <v>0</v>
      </c>
      <c r="AC278" s="37">
        <v>0</v>
      </c>
      <c r="AD278" s="37">
        <v>0</v>
      </c>
      <c r="AE278" s="37" t="str">
        <f>AB278+AD278</f>
        <v>0</v>
      </c>
      <c r="AF278" s="36">
        <v>800000.0</v>
      </c>
      <c r="AG278" s="36">
        <v>800000.0</v>
      </c>
      <c r="AH278" s="36">
        <v>0</v>
      </c>
      <c r="AI278" s="36">
        <v>0</v>
      </c>
      <c r="AJ278" s="36">
        <v>0</v>
      </c>
      <c r="AK278" s="36" t="str">
        <f>SUM(AH278:AJ278)</f>
        <v>0</v>
      </c>
      <c r="AL278" s="38">
        <v>0</v>
      </c>
      <c r="AM278" s="36" t="str">
        <f>AK278+AL278+AQ278+AR278+AS278+AT278+AU278</f>
        <v>0</v>
      </c>
      <c r="AN278" s="36" t="str">
        <f>AG278+AE278+AF278</f>
        <v>0</v>
      </c>
      <c r="AO278" s="36" t="str">
        <f>AN278-AM278</f>
        <v>0</v>
      </c>
      <c r="AP278" s="36" t="str">
        <f>AO278</f>
        <v>0</v>
      </c>
      <c r="AQ278" s="36">
        <v>0</v>
      </c>
      <c r="AR278" s="36">
        <v>0</v>
      </c>
      <c r="AS278" s="36">
        <v>0</v>
      </c>
      <c r="AT278" s="36">
        <v>0</v>
      </c>
      <c r="AU278" s="36">
        <v>0</v>
      </c>
      <c r="AV278" s="26" t="s">
        <v>427</v>
      </c>
      <c r="AW278" s="23" t="s">
        <v>428</v>
      </c>
      <c r="AX278" s="26" t="s">
        <v>427</v>
      </c>
      <c r="AY278" s="26"/>
    </row>
    <row r="279" spans="1:51">
      <c r="A279" s="31">
        <v>221</v>
      </c>
      <c r="B279" s="7">
        <v>41426</v>
      </c>
      <c r="C279" s="7" t="s">
        <v>426</v>
      </c>
      <c r="D279" s="7" t="s">
        <v>312</v>
      </c>
      <c r="E279" s="31" t="s">
        <v>307</v>
      </c>
      <c r="F279" s="31" t="s">
        <v>4</v>
      </c>
      <c r="G279" s="31" t="s">
        <v>14</v>
      </c>
      <c r="H279" s="31" t="s">
        <v>2</v>
      </c>
      <c r="I279" s="34">
        <v>0.0</v>
      </c>
      <c r="J279" s="35">
        <v>21.0</v>
      </c>
      <c r="K279" s="34">
        <v>168.0</v>
      </c>
      <c r="L279" s="34">
        <v>0</v>
      </c>
      <c r="M279" s="36">
        <v>171989.62</v>
      </c>
      <c r="N279" s="36">
        <v>19000.0</v>
      </c>
      <c r="O279" s="36">
        <v>3611782.0</v>
      </c>
      <c r="P279" s="36">
        <v>0</v>
      </c>
      <c r="Q279" s="36">
        <v>0</v>
      </c>
      <c r="R279" s="36">
        <v>3611782.0</v>
      </c>
      <c r="S279" s="35">
        <v>0</v>
      </c>
      <c r="T279" s="35">
        <v>0</v>
      </c>
      <c r="U279" s="35">
        <v>0</v>
      </c>
      <c r="V279" s="35">
        <v>0</v>
      </c>
      <c r="W279" s="37" t="str">
        <f>IF(S279="",0,S279*1.5)</f>
        <v>0</v>
      </c>
      <c r="X279" s="37" t="str">
        <f>IF(T279="",0,T279*2)</f>
        <v>0</v>
      </c>
      <c r="Y279" s="37" t="str">
        <f>IF(U279="",0,U279*3)</f>
        <v>0</v>
      </c>
      <c r="Z279" s="37" t="str">
        <f>IF(V279="",0,V279*4)</f>
        <v>0</v>
      </c>
      <c r="AA279" s="37" t="str">
        <f>SUM(W279:Z279)</f>
        <v>0</v>
      </c>
      <c r="AB279" s="36" t="str">
        <f>IF(N279="",0,N279*AA279)</f>
        <v>0</v>
      </c>
      <c r="AC279" s="37">
        <v>0</v>
      </c>
      <c r="AD279" s="37">
        <v>0</v>
      </c>
      <c r="AE279" s="37" t="str">
        <f>AB279+AD279</f>
        <v>0</v>
      </c>
      <c r="AF279" s="36">
        <v>300000.0</v>
      </c>
      <c r="AG279" s="36">
        <v>300000.0</v>
      </c>
      <c r="AH279" s="36">
        <v>0</v>
      </c>
      <c r="AI279" s="36">
        <v>0</v>
      </c>
      <c r="AJ279" s="36">
        <v>0</v>
      </c>
      <c r="AK279" s="36" t="str">
        <f>SUM(AH279:AJ279)</f>
        <v>0</v>
      </c>
      <c r="AL279" s="38">
        <v>0</v>
      </c>
      <c r="AM279" s="36" t="str">
        <f>AK279+AL279+AQ279+AR279+AS279+AT279+AU279</f>
        <v>0</v>
      </c>
      <c r="AN279" s="36" t="str">
        <f>AG279+AE279+AF279</f>
        <v>0</v>
      </c>
      <c r="AO279" s="36" t="str">
        <f>AN279-AM279</f>
        <v>0</v>
      </c>
      <c r="AP279" s="36" t="str">
        <f>AO279</f>
        <v>0</v>
      </c>
      <c r="AQ279" s="36">
        <v>0</v>
      </c>
      <c r="AR279" s="36">
        <v>0</v>
      </c>
      <c r="AS279" s="36">
        <v>0</v>
      </c>
      <c r="AT279" s="36">
        <v>0</v>
      </c>
      <c r="AU279" s="36">
        <v>0</v>
      </c>
      <c r="AV279" s="26" t="s">
        <v>424</v>
      </c>
      <c r="AW279" s="23" t="s">
        <v>425</v>
      </c>
      <c r="AX279" s="26" t="s">
        <v>424</v>
      </c>
      <c r="AY279" s="26"/>
    </row>
    <row r="280" spans="1:51">
      <c r="A280" s="31">
        <v>222</v>
      </c>
      <c r="B280" s="7">
        <v>42501</v>
      </c>
      <c r="C280" s="7" t="s">
        <v>423</v>
      </c>
      <c r="D280" s="7" t="s">
        <v>34</v>
      </c>
      <c r="E280" s="31" t="s">
        <v>307</v>
      </c>
      <c r="F280" s="31" t="s">
        <v>4</v>
      </c>
      <c r="G280" s="31" t="s">
        <v>26</v>
      </c>
      <c r="H280" s="31" t="s">
        <v>2</v>
      </c>
      <c r="I280" s="34">
        <v>0.0</v>
      </c>
      <c r="J280" s="35">
        <v>21.0</v>
      </c>
      <c r="K280" s="34">
        <v>168.0</v>
      </c>
      <c r="L280" s="34">
        <v>0</v>
      </c>
      <c r="M280" s="36">
        <v>175100.0</v>
      </c>
      <c r="N280" s="36">
        <v>20000.0</v>
      </c>
      <c r="O280" s="36">
        <v>3677100.0</v>
      </c>
      <c r="P280" s="36">
        <v>0</v>
      </c>
      <c r="Q280" s="36">
        <v>0</v>
      </c>
      <c r="R280" s="36">
        <v>3677100.0</v>
      </c>
      <c r="S280" s="35">
        <v>0</v>
      </c>
      <c r="T280" s="35">
        <v>0</v>
      </c>
      <c r="U280" s="35">
        <v>0</v>
      </c>
      <c r="V280" s="35">
        <v>0</v>
      </c>
      <c r="W280" s="37" t="str">
        <f>IF(S280="",0,S280*1.5)</f>
        <v>0</v>
      </c>
      <c r="X280" s="37" t="str">
        <f>IF(T280="",0,T280*2)</f>
        <v>0</v>
      </c>
      <c r="Y280" s="37" t="str">
        <f>IF(U280="",0,U280*3)</f>
        <v>0</v>
      </c>
      <c r="Z280" s="37" t="str">
        <f>IF(V280="",0,V280*4)</f>
        <v>0</v>
      </c>
      <c r="AA280" s="37" t="str">
        <f>SUM(W280:Z280)</f>
        <v>0</v>
      </c>
      <c r="AB280" s="36" t="str">
        <f>IF(N280="",0,N280*AA280)</f>
        <v>0</v>
      </c>
      <c r="AC280" s="37">
        <v>0</v>
      </c>
      <c r="AD280" s="37">
        <v>0</v>
      </c>
      <c r="AE280" s="37" t="str">
        <f>AB280+AD280</f>
        <v>0</v>
      </c>
      <c r="AF280" s="36">
        <v>0</v>
      </c>
      <c r="AG280" s="36">
        <v>0</v>
      </c>
      <c r="AH280" s="36">
        <v>0</v>
      </c>
      <c r="AI280" s="36">
        <v>0</v>
      </c>
      <c r="AJ280" s="36">
        <v>0</v>
      </c>
      <c r="AK280" s="36" t="str">
        <f>SUM(AH280:AJ280)</f>
        <v>0</v>
      </c>
      <c r="AL280" s="38">
        <v>0</v>
      </c>
      <c r="AM280" s="36" t="str">
        <f>AK280+AL280+AQ280+AR280+AS280+AT280+AU280</f>
        <v>0</v>
      </c>
      <c r="AN280" s="36" t="str">
        <f>AG280+AE280+AF280</f>
        <v>0</v>
      </c>
      <c r="AO280" s="36" t="str">
        <f>AN280-AM280</f>
        <v>0</v>
      </c>
      <c r="AP280" s="36" t="str">
        <f>AO280</f>
        <v>0</v>
      </c>
      <c r="AQ280" s="36">
        <v>0</v>
      </c>
      <c r="AR280" s="36">
        <v>0</v>
      </c>
      <c r="AS280" s="36">
        <v>0</v>
      </c>
      <c r="AT280" s="36">
        <v>0</v>
      </c>
      <c r="AU280" s="36">
        <v>0</v>
      </c>
      <c r="AV280" s="26" t="s">
        <v>421</v>
      </c>
      <c r="AW280" s="23" t="s">
        <v>422</v>
      </c>
      <c r="AX280" s="26" t="s">
        <v>421</v>
      </c>
      <c r="AY280" s="26"/>
    </row>
    <row r="281" spans="1:51">
      <c r="A281" s="31">
        <v>223</v>
      </c>
      <c r="B281" s="7">
        <v>41637</v>
      </c>
      <c r="C281" s="7" t="s">
        <v>420</v>
      </c>
      <c r="D281" s="7" t="s">
        <v>312</v>
      </c>
      <c r="E281" s="31" t="s">
        <v>307</v>
      </c>
      <c r="F281" s="31" t="s">
        <v>4</v>
      </c>
      <c r="G281" s="31" t="s">
        <v>26</v>
      </c>
      <c r="H281" s="31" t="s">
        <v>2</v>
      </c>
      <c r="I281" s="34">
        <v>0.0</v>
      </c>
      <c r="J281" s="35">
        <v>21.0</v>
      </c>
      <c r="K281" s="34">
        <v>168.0</v>
      </c>
      <c r="L281" s="34">
        <v>0</v>
      </c>
      <c r="M281" s="36">
        <v>159100.67</v>
      </c>
      <c r="N281" s="36">
        <v>16000.0</v>
      </c>
      <c r="O281" s="36">
        <v>3341114.0</v>
      </c>
      <c r="P281" s="36">
        <v>0</v>
      </c>
      <c r="Q281" s="36">
        <v>0</v>
      </c>
      <c r="R281" s="36">
        <v>3341114.0</v>
      </c>
      <c r="S281" s="35">
        <v>0</v>
      </c>
      <c r="T281" s="35">
        <v>0</v>
      </c>
      <c r="U281" s="35">
        <v>0</v>
      </c>
      <c r="V281" s="35">
        <v>0</v>
      </c>
      <c r="W281" s="37" t="str">
        <f>IF(S281="",0,S281*1.5)</f>
        <v>0</v>
      </c>
      <c r="X281" s="37" t="str">
        <f>IF(T281="",0,T281*2)</f>
        <v>0</v>
      </c>
      <c r="Y281" s="37" t="str">
        <f>IF(U281="",0,U281*3)</f>
        <v>0</v>
      </c>
      <c r="Z281" s="37" t="str">
        <f>IF(V281="",0,V281*4)</f>
        <v>0</v>
      </c>
      <c r="AA281" s="37" t="str">
        <f>SUM(W281:Z281)</f>
        <v>0</v>
      </c>
      <c r="AB281" s="36" t="str">
        <f>IF(N281="",0,N281*AA281)</f>
        <v>0</v>
      </c>
      <c r="AC281" s="37">
        <v>0</v>
      </c>
      <c r="AD281" s="37">
        <v>0</v>
      </c>
      <c r="AE281" s="37" t="str">
        <f>AB281+AD281</f>
        <v>0</v>
      </c>
      <c r="AF281" s="36">
        <v>0</v>
      </c>
      <c r="AG281" s="36">
        <v>0</v>
      </c>
      <c r="AH281" s="36">
        <v>0</v>
      </c>
      <c r="AI281" s="36">
        <v>0</v>
      </c>
      <c r="AJ281" s="36">
        <v>0</v>
      </c>
      <c r="AK281" s="36" t="str">
        <f>SUM(AH281:AJ281)</f>
        <v>0</v>
      </c>
      <c r="AL281" s="38">
        <v>0</v>
      </c>
      <c r="AM281" s="36" t="str">
        <f>AK281+AL281+AQ281+AR281+AS281+AT281+AU281</f>
        <v>0</v>
      </c>
      <c r="AN281" s="36" t="str">
        <f>AG281+AE281+AF281</f>
        <v>0</v>
      </c>
      <c r="AO281" s="36" t="str">
        <f>AN281-AM281</f>
        <v>0</v>
      </c>
      <c r="AP281" s="36" t="str">
        <f>AO281</f>
        <v>0</v>
      </c>
      <c r="AQ281" s="36">
        <v>0</v>
      </c>
      <c r="AR281" s="36">
        <v>0</v>
      </c>
      <c r="AS281" s="36">
        <v>0</v>
      </c>
      <c r="AT281" s="36">
        <v>0</v>
      </c>
      <c r="AU281" s="36">
        <v>0</v>
      </c>
      <c r="AV281" s="26" t="s">
        <v>418</v>
      </c>
      <c r="AW281" s="23" t="s">
        <v>419</v>
      </c>
      <c r="AX281" s="26" t="s">
        <v>418</v>
      </c>
      <c r="AY281" s="26"/>
    </row>
    <row r="282" spans="1:51">
      <c r="A282" s="31">
        <v>224</v>
      </c>
      <c r="B282" s="7">
        <v>42465</v>
      </c>
      <c r="C282" s="7" t="s">
        <v>417</v>
      </c>
      <c r="D282" s="7" t="s">
        <v>416</v>
      </c>
      <c r="E282" s="31" t="s">
        <v>307</v>
      </c>
      <c r="F282" s="31" t="s">
        <v>4</v>
      </c>
      <c r="G282" s="31" t="s">
        <v>14</v>
      </c>
      <c r="H282" s="31" t="s">
        <v>2</v>
      </c>
      <c r="I282" s="34">
        <v>0.0</v>
      </c>
      <c r="J282" s="35">
        <v>21.0</v>
      </c>
      <c r="K282" s="34">
        <v>168.0</v>
      </c>
      <c r="L282" s="34">
        <v>0</v>
      </c>
      <c r="M282" s="36">
        <v>144200.0</v>
      </c>
      <c r="N282" s="36">
        <v>13000.0</v>
      </c>
      <c r="O282" s="36">
        <v>3028200.0</v>
      </c>
      <c r="P282" s="36">
        <v>0</v>
      </c>
      <c r="Q282" s="36">
        <v>0</v>
      </c>
      <c r="R282" s="36">
        <v>3028200.0</v>
      </c>
      <c r="S282" s="35">
        <v>0</v>
      </c>
      <c r="T282" s="35">
        <v>0</v>
      </c>
      <c r="U282" s="35">
        <v>0</v>
      </c>
      <c r="V282" s="35">
        <v>0</v>
      </c>
      <c r="W282" s="37" t="str">
        <f>IF(S282="",0,S282*1.5)</f>
        <v>0</v>
      </c>
      <c r="X282" s="37" t="str">
        <f>IF(T282="",0,T282*2)</f>
        <v>0</v>
      </c>
      <c r="Y282" s="37" t="str">
        <f>IF(U282="",0,U282*3)</f>
        <v>0</v>
      </c>
      <c r="Z282" s="37" t="str">
        <f>IF(V282="",0,V282*4)</f>
        <v>0</v>
      </c>
      <c r="AA282" s="37" t="str">
        <f>SUM(W282:Z282)</f>
        <v>0</v>
      </c>
      <c r="AB282" s="36" t="str">
        <f>IF(N282="",0,N282*AA282)</f>
        <v>0</v>
      </c>
      <c r="AC282" s="37">
        <v>0</v>
      </c>
      <c r="AD282" s="37">
        <v>0</v>
      </c>
      <c r="AE282" s="37" t="str">
        <f>AB282+AD282</f>
        <v>0</v>
      </c>
      <c r="AF282" s="36">
        <v>0</v>
      </c>
      <c r="AG282" s="36">
        <v>0</v>
      </c>
      <c r="AH282" s="36">
        <v>0</v>
      </c>
      <c r="AI282" s="36">
        <v>0</v>
      </c>
      <c r="AJ282" s="36">
        <v>0</v>
      </c>
      <c r="AK282" s="36" t="str">
        <f>SUM(AH282:AJ282)</f>
        <v>0</v>
      </c>
      <c r="AL282" s="38">
        <v>0</v>
      </c>
      <c r="AM282" s="36" t="str">
        <f>AK282+AL282+AQ282+AR282+AS282+AT282+AU282</f>
        <v>0</v>
      </c>
      <c r="AN282" s="36" t="str">
        <f>AG282+AE282+AF282</f>
        <v>0</v>
      </c>
      <c r="AO282" s="36" t="str">
        <f>AN282-AM282</f>
        <v>0</v>
      </c>
      <c r="AP282" s="36" t="str">
        <f>AO282</f>
        <v>0</v>
      </c>
      <c r="AQ282" s="36">
        <v>0</v>
      </c>
      <c r="AR282" s="36">
        <v>0</v>
      </c>
      <c r="AS282" s="36">
        <v>0</v>
      </c>
      <c r="AT282" s="36">
        <v>0</v>
      </c>
      <c r="AU282" s="36">
        <v>0</v>
      </c>
      <c r="AV282" s="26" t="s">
        <v>414</v>
      </c>
      <c r="AW282" s="23" t="s">
        <v>415</v>
      </c>
      <c r="AX282" s="26" t="s">
        <v>414</v>
      </c>
      <c r="AY282" s="26"/>
    </row>
    <row r="283" spans="1:51">
      <c r="A283" s="31">
        <v>225</v>
      </c>
      <c r="B283" s="7">
        <v>41487</v>
      </c>
      <c r="C283" s="7" t="s">
        <v>413</v>
      </c>
      <c r="D283" s="7" t="s">
        <v>312</v>
      </c>
      <c r="E283" s="31" t="s">
        <v>307</v>
      </c>
      <c r="F283" s="31" t="s">
        <v>4</v>
      </c>
      <c r="G283" s="31" t="s">
        <v>26</v>
      </c>
      <c r="H283" s="31" t="s">
        <v>2</v>
      </c>
      <c r="I283" s="34">
        <v>0.0</v>
      </c>
      <c r="J283" s="35">
        <v>21.0</v>
      </c>
      <c r="K283" s="34">
        <v>168.0</v>
      </c>
      <c r="L283" s="34">
        <v>0</v>
      </c>
      <c r="M283" s="36">
        <v>168774.86</v>
      </c>
      <c r="N283" s="36">
        <v>18000.0</v>
      </c>
      <c r="O283" s="36">
        <v>3544272.0</v>
      </c>
      <c r="P283" s="36">
        <v>0</v>
      </c>
      <c r="Q283" s="36">
        <v>0</v>
      </c>
      <c r="R283" s="36">
        <v>3544272.0</v>
      </c>
      <c r="S283" s="35">
        <v>0</v>
      </c>
      <c r="T283" s="35">
        <v>0</v>
      </c>
      <c r="U283" s="35">
        <v>0</v>
      </c>
      <c r="V283" s="35">
        <v>0</v>
      </c>
      <c r="W283" s="37" t="str">
        <f>IF(S283="",0,S283*1.5)</f>
        <v>0</v>
      </c>
      <c r="X283" s="37" t="str">
        <f>IF(T283="",0,T283*2)</f>
        <v>0</v>
      </c>
      <c r="Y283" s="37" t="str">
        <f>IF(U283="",0,U283*3)</f>
        <v>0</v>
      </c>
      <c r="Z283" s="37" t="str">
        <f>IF(V283="",0,V283*4)</f>
        <v>0</v>
      </c>
      <c r="AA283" s="37" t="str">
        <f>SUM(W283:Z283)</f>
        <v>0</v>
      </c>
      <c r="AB283" s="36" t="str">
        <f>IF(N283="",0,N283*AA283)</f>
        <v>0</v>
      </c>
      <c r="AC283" s="37">
        <v>0</v>
      </c>
      <c r="AD283" s="37">
        <v>0</v>
      </c>
      <c r="AE283" s="37" t="str">
        <f>AB283+AD283</f>
        <v>0</v>
      </c>
      <c r="AF283" s="36">
        <v>0</v>
      </c>
      <c r="AG283" s="36">
        <v>0</v>
      </c>
      <c r="AH283" s="36">
        <v>0</v>
      </c>
      <c r="AI283" s="36">
        <v>0</v>
      </c>
      <c r="AJ283" s="36">
        <v>0</v>
      </c>
      <c r="AK283" s="36" t="str">
        <f>SUM(AH283:AJ283)</f>
        <v>0</v>
      </c>
      <c r="AL283" s="38">
        <v>0</v>
      </c>
      <c r="AM283" s="36" t="str">
        <f>AK283+AL283+AQ283+AR283+AS283+AT283+AU283</f>
        <v>0</v>
      </c>
      <c r="AN283" s="36" t="str">
        <f>AG283+AE283+AF283</f>
        <v>0</v>
      </c>
      <c r="AO283" s="36" t="str">
        <f>AN283-AM283</f>
        <v>0</v>
      </c>
      <c r="AP283" s="36" t="str">
        <f>AO283</f>
        <v>0</v>
      </c>
      <c r="AQ283" s="36">
        <v>0</v>
      </c>
      <c r="AR283" s="36">
        <v>0</v>
      </c>
      <c r="AS283" s="36">
        <v>0</v>
      </c>
      <c r="AT283" s="36">
        <v>0</v>
      </c>
      <c r="AU283" s="36">
        <v>0</v>
      </c>
      <c r="AV283" s="26" t="s">
        <v>411</v>
      </c>
      <c r="AW283" s="23" t="s">
        <v>412</v>
      </c>
      <c r="AX283" s="26" t="s">
        <v>411</v>
      </c>
      <c r="AY283" s="26"/>
    </row>
    <row r="284" spans="1:51">
      <c r="A284" s="31">
        <v>226</v>
      </c>
      <c r="B284" s="7">
        <v>42905</v>
      </c>
      <c r="C284" s="7" t="s">
        <v>410</v>
      </c>
      <c r="D284" s="7" t="s">
        <v>409</v>
      </c>
      <c r="E284" s="31" t="s">
        <v>307</v>
      </c>
      <c r="F284" s="31" t="s">
        <v>4</v>
      </c>
      <c r="G284" s="31" t="s">
        <v>122</v>
      </c>
      <c r="H284" s="31" t="s">
        <v>2</v>
      </c>
      <c r="I284" s="34">
        <v>0.0</v>
      </c>
      <c r="J284" s="35">
        <v>21.0</v>
      </c>
      <c r="K284" s="34">
        <v>168.0</v>
      </c>
      <c r="L284" s="34">
        <v>0</v>
      </c>
      <c r="M284" s="36">
        <v>150000.0</v>
      </c>
      <c r="N284" s="36">
        <v>15000.0</v>
      </c>
      <c r="O284" s="36">
        <v>3150000.0</v>
      </c>
      <c r="P284" s="36">
        <v>0</v>
      </c>
      <c r="Q284" s="36">
        <v>0</v>
      </c>
      <c r="R284" s="36">
        <v>3150000.0</v>
      </c>
      <c r="S284" s="35">
        <v>0</v>
      </c>
      <c r="T284" s="35">
        <v>0</v>
      </c>
      <c r="U284" s="35">
        <v>0</v>
      </c>
      <c r="V284" s="35">
        <v>0</v>
      </c>
      <c r="W284" s="37" t="str">
        <f>IF(S284="",0,S284*1.5)</f>
        <v>0</v>
      </c>
      <c r="X284" s="37" t="str">
        <f>IF(T284="",0,T284*2)</f>
        <v>0</v>
      </c>
      <c r="Y284" s="37" t="str">
        <f>IF(U284="",0,U284*3)</f>
        <v>0</v>
      </c>
      <c r="Z284" s="37" t="str">
        <f>IF(V284="",0,V284*4)</f>
        <v>0</v>
      </c>
      <c r="AA284" s="37" t="str">
        <f>SUM(W284:Z284)</f>
        <v>0</v>
      </c>
      <c r="AB284" s="36" t="str">
        <f>IF(N284="",0,N284*AA284)</f>
        <v>0</v>
      </c>
      <c r="AC284" s="37">
        <v>0</v>
      </c>
      <c r="AD284" s="37">
        <v>0</v>
      </c>
      <c r="AE284" s="37" t="str">
        <f>AB284+AD284</f>
        <v>0</v>
      </c>
      <c r="AF284" s="36">
        <v>0</v>
      </c>
      <c r="AG284" s="36">
        <v>0</v>
      </c>
      <c r="AH284" s="36">
        <v>0</v>
      </c>
      <c r="AI284" s="36">
        <v>0</v>
      </c>
      <c r="AJ284" s="36">
        <v>0</v>
      </c>
      <c r="AK284" s="36" t="str">
        <f>SUM(AH284:AJ284)</f>
        <v>0</v>
      </c>
      <c r="AL284" s="38">
        <v>0</v>
      </c>
      <c r="AM284" s="36" t="str">
        <f>AK284+AL284+AQ284+AR284+AS284+AT284+AU284</f>
        <v>0</v>
      </c>
      <c r="AN284" s="36" t="str">
        <f>AG284+AE284+AF284</f>
        <v>0</v>
      </c>
      <c r="AO284" s="36" t="str">
        <f>AN284-AM284</f>
        <v>0</v>
      </c>
      <c r="AP284" s="36" t="str">
        <f>AO284</f>
        <v>0</v>
      </c>
      <c r="AQ284" s="36">
        <v>0</v>
      </c>
      <c r="AR284" s="36">
        <v>0</v>
      </c>
      <c r="AS284" s="36">
        <v>0</v>
      </c>
      <c r="AT284" s="36">
        <v>0</v>
      </c>
      <c r="AU284" s="36">
        <v>0</v>
      </c>
      <c r="AV284" s="26" t="s">
        <v>407</v>
      </c>
      <c r="AW284" s="23" t="s">
        <v>408</v>
      </c>
      <c r="AX284" s="26" t="s">
        <v>407</v>
      </c>
      <c r="AY284" s="26"/>
    </row>
    <row r="285" spans="1:51">
      <c r="A285" s="31">
        <v>227</v>
      </c>
      <c r="B285" s="7">
        <v>42893</v>
      </c>
      <c r="C285" s="7" t="s">
        <v>406</v>
      </c>
      <c r="D285" s="7" t="s">
        <v>316</v>
      </c>
      <c r="E285" s="31" t="s">
        <v>307</v>
      </c>
      <c r="F285" s="31" t="s">
        <v>4</v>
      </c>
      <c r="G285" s="31" t="s">
        <v>122</v>
      </c>
      <c r="H285" s="31" t="s">
        <v>2</v>
      </c>
      <c r="I285" s="34">
        <v>0.0</v>
      </c>
      <c r="J285" s="35">
        <v>21.0</v>
      </c>
      <c r="K285" s="34">
        <v>168.0</v>
      </c>
      <c r="L285" s="34">
        <v>0</v>
      </c>
      <c r="M285" s="36">
        <v>170000.0</v>
      </c>
      <c r="N285" s="36">
        <v>17000.0</v>
      </c>
      <c r="O285" s="36">
        <v>3570000.0</v>
      </c>
      <c r="P285" s="36">
        <v>0</v>
      </c>
      <c r="Q285" s="36">
        <v>0</v>
      </c>
      <c r="R285" s="36">
        <v>3570000.0</v>
      </c>
      <c r="S285" s="35">
        <v>0</v>
      </c>
      <c r="T285" s="35">
        <v>0</v>
      </c>
      <c r="U285" s="35">
        <v>0</v>
      </c>
      <c r="V285" s="35">
        <v>0</v>
      </c>
      <c r="W285" s="37" t="str">
        <f>IF(S285="",0,S285*1.5)</f>
        <v>0</v>
      </c>
      <c r="X285" s="37" t="str">
        <f>IF(T285="",0,T285*2)</f>
        <v>0</v>
      </c>
      <c r="Y285" s="37" t="str">
        <f>IF(U285="",0,U285*3)</f>
        <v>0</v>
      </c>
      <c r="Z285" s="37" t="str">
        <f>IF(V285="",0,V285*4)</f>
        <v>0</v>
      </c>
      <c r="AA285" s="37" t="str">
        <f>SUM(W285:Z285)</f>
        <v>0</v>
      </c>
      <c r="AB285" s="36" t="str">
        <f>IF(N285="",0,N285*AA285)</f>
        <v>0</v>
      </c>
      <c r="AC285" s="37">
        <v>0</v>
      </c>
      <c r="AD285" s="37">
        <v>0</v>
      </c>
      <c r="AE285" s="37" t="str">
        <f>AB285+AD285</f>
        <v>0</v>
      </c>
      <c r="AF285" s="36">
        <v>0</v>
      </c>
      <c r="AG285" s="36">
        <v>0</v>
      </c>
      <c r="AH285" s="36">
        <v>0</v>
      </c>
      <c r="AI285" s="36">
        <v>0</v>
      </c>
      <c r="AJ285" s="36">
        <v>0</v>
      </c>
      <c r="AK285" s="36" t="str">
        <f>SUM(AH285:AJ285)</f>
        <v>0</v>
      </c>
      <c r="AL285" s="38">
        <v>0</v>
      </c>
      <c r="AM285" s="36" t="str">
        <f>AK285+AL285+AQ285+AR285+AS285+AT285+AU285</f>
        <v>0</v>
      </c>
      <c r="AN285" s="36" t="str">
        <f>AG285+AE285+AF285</f>
        <v>0</v>
      </c>
      <c r="AO285" s="36" t="str">
        <f>AN285-AM285</f>
        <v>0</v>
      </c>
      <c r="AP285" s="36" t="str">
        <f>AO285</f>
        <v>0</v>
      </c>
      <c r="AQ285" s="36">
        <v>0</v>
      </c>
      <c r="AR285" s="36">
        <v>0</v>
      </c>
      <c r="AS285" s="36">
        <v>0</v>
      </c>
      <c r="AT285" s="36">
        <v>0</v>
      </c>
      <c r="AU285" s="36">
        <v>0</v>
      </c>
      <c r="AV285" s="26" t="s">
        <v>404</v>
      </c>
      <c r="AW285" s="23" t="s">
        <v>405</v>
      </c>
      <c r="AX285" s="26" t="s">
        <v>404</v>
      </c>
      <c r="AY285" s="26"/>
    </row>
    <row r="286" spans="1:51">
      <c r="A286" s="31">
        <v>228</v>
      </c>
      <c r="B286" s="7">
        <v>42557</v>
      </c>
      <c r="C286" s="7" t="s">
        <v>403</v>
      </c>
      <c r="D286" s="7" t="s">
        <v>385</v>
      </c>
      <c r="E286" s="31" t="s">
        <v>307</v>
      </c>
      <c r="F286" s="31" t="s">
        <v>4</v>
      </c>
      <c r="G286" s="31" t="s">
        <v>70</v>
      </c>
      <c r="H286" s="31" t="s">
        <v>2</v>
      </c>
      <c r="I286" s="34">
        <v>0.0</v>
      </c>
      <c r="J286" s="35">
        <v>21.0</v>
      </c>
      <c r="K286" s="34">
        <v>168.0</v>
      </c>
      <c r="L286" s="34">
        <v>0</v>
      </c>
      <c r="M286" s="36">
        <v>217231.9</v>
      </c>
      <c r="N286" s="36">
        <v>22000.0</v>
      </c>
      <c r="O286" s="36">
        <v>4561870.0</v>
      </c>
      <c r="P286" s="36">
        <v>0</v>
      </c>
      <c r="Q286" s="36">
        <v>0</v>
      </c>
      <c r="R286" s="36">
        <v>4561870.0</v>
      </c>
      <c r="S286" s="35">
        <v>0</v>
      </c>
      <c r="T286" s="35">
        <v>0</v>
      </c>
      <c r="U286" s="35">
        <v>0</v>
      </c>
      <c r="V286" s="35">
        <v>0</v>
      </c>
      <c r="W286" s="37" t="str">
        <f>IF(S286="",0,S286*1.5)</f>
        <v>0</v>
      </c>
      <c r="X286" s="37" t="str">
        <f>IF(T286="",0,T286*2)</f>
        <v>0</v>
      </c>
      <c r="Y286" s="37" t="str">
        <f>IF(U286="",0,U286*3)</f>
        <v>0</v>
      </c>
      <c r="Z286" s="37" t="str">
        <f>IF(V286="",0,V286*4)</f>
        <v>0</v>
      </c>
      <c r="AA286" s="37" t="str">
        <f>SUM(W286:Z286)</f>
        <v>0</v>
      </c>
      <c r="AB286" s="36" t="str">
        <f>IF(N286="",0,N286*AA286)</f>
        <v>0</v>
      </c>
      <c r="AC286" s="37">
        <v>0</v>
      </c>
      <c r="AD286" s="37">
        <v>0</v>
      </c>
      <c r="AE286" s="37" t="str">
        <f>AB286+AD286</f>
        <v>0</v>
      </c>
      <c r="AF286" s="36">
        <v>0</v>
      </c>
      <c r="AG286" s="36">
        <v>0</v>
      </c>
      <c r="AH286" s="36">
        <v>0</v>
      </c>
      <c r="AI286" s="36">
        <v>0</v>
      </c>
      <c r="AJ286" s="36">
        <v>0</v>
      </c>
      <c r="AK286" s="36" t="str">
        <f>SUM(AH286:AJ286)</f>
        <v>0</v>
      </c>
      <c r="AL286" s="38">
        <v>0</v>
      </c>
      <c r="AM286" s="36" t="str">
        <f>AK286+AL286+AQ286+AR286+AS286+AT286+AU286</f>
        <v>0</v>
      </c>
      <c r="AN286" s="36" t="str">
        <f>AG286+AE286+AF286</f>
        <v>0</v>
      </c>
      <c r="AO286" s="36" t="str">
        <f>AN286-AM286</f>
        <v>0</v>
      </c>
      <c r="AP286" s="36" t="str">
        <f>AO286</f>
        <v>0</v>
      </c>
      <c r="AQ286" s="36">
        <v>0</v>
      </c>
      <c r="AR286" s="36">
        <v>0</v>
      </c>
      <c r="AS286" s="36">
        <v>0</v>
      </c>
      <c r="AT286" s="36">
        <v>0</v>
      </c>
      <c r="AU286" s="36">
        <v>0</v>
      </c>
      <c r="AV286" s="26" t="s">
        <v>401</v>
      </c>
      <c r="AW286" s="23" t="s">
        <v>402</v>
      </c>
      <c r="AX286" s="26" t="s">
        <v>401</v>
      </c>
      <c r="AY286" s="26"/>
    </row>
    <row r="287" spans="1:51">
      <c r="A287" s="31">
        <v>229</v>
      </c>
      <c r="B287" s="7">
        <v>41485</v>
      </c>
      <c r="C287" s="7" t="s">
        <v>400</v>
      </c>
      <c r="D287" s="7" t="s">
        <v>41</v>
      </c>
      <c r="E287" s="31" t="s">
        <v>307</v>
      </c>
      <c r="F287" s="31" t="s">
        <v>4</v>
      </c>
      <c r="G287" s="31" t="s">
        <v>14</v>
      </c>
      <c r="H287" s="31" t="s">
        <v>2</v>
      </c>
      <c r="I287" s="34">
        <v>0.0</v>
      </c>
      <c r="J287" s="35">
        <v>21.0</v>
      </c>
      <c r="K287" s="34">
        <v>168.0</v>
      </c>
      <c r="L287" s="34">
        <v>0</v>
      </c>
      <c r="M287" s="36">
        <v>245492.48</v>
      </c>
      <c r="N287" s="36">
        <v>25000.0</v>
      </c>
      <c r="O287" s="36">
        <v>5155342.0</v>
      </c>
      <c r="P287" s="36">
        <v>700000.0</v>
      </c>
      <c r="Q287" s="36">
        <v>300000.0</v>
      </c>
      <c r="R287" s="36">
        <v>6155342.0</v>
      </c>
      <c r="S287" s="35">
        <v>0</v>
      </c>
      <c r="T287" s="35">
        <v>0</v>
      </c>
      <c r="U287" s="35">
        <v>0</v>
      </c>
      <c r="V287" s="35">
        <v>0</v>
      </c>
      <c r="W287" s="37" t="str">
        <f>IF(S287="",0,S287*1.5)</f>
        <v>0</v>
      </c>
      <c r="X287" s="37" t="str">
        <f>IF(T287="",0,T287*2)</f>
        <v>0</v>
      </c>
      <c r="Y287" s="37" t="str">
        <f>IF(U287="",0,U287*3)</f>
        <v>0</v>
      </c>
      <c r="Z287" s="37" t="str">
        <f>IF(V287="",0,V287*4)</f>
        <v>0</v>
      </c>
      <c r="AA287" s="37" t="str">
        <f>SUM(W287:Z287)</f>
        <v>0</v>
      </c>
      <c r="AB287" s="36" t="str">
        <f>IF(N287="",0,N287*AA287)</f>
        <v>0</v>
      </c>
      <c r="AC287" s="37">
        <v>0</v>
      </c>
      <c r="AD287" s="37">
        <v>0</v>
      </c>
      <c r="AE287" s="37" t="str">
        <f>AB287+AD287</f>
        <v>0</v>
      </c>
      <c r="AF287" s="36">
        <v>0</v>
      </c>
      <c r="AG287" s="36">
        <v>1000000.0</v>
      </c>
      <c r="AH287" s="36">
        <v>0</v>
      </c>
      <c r="AI287" s="36">
        <v>0</v>
      </c>
      <c r="AJ287" s="36">
        <v>0</v>
      </c>
      <c r="AK287" s="36" t="str">
        <f>SUM(AH287:AJ287)</f>
        <v>0</v>
      </c>
      <c r="AL287" s="38">
        <v>0</v>
      </c>
      <c r="AM287" s="36" t="str">
        <f>AK287+AL287+AQ287+AR287+AS287+AT287+AU287</f>
        <v>0</v>
      </c>
      <c r="AN287" s="36" t="str">
        <f>AG287+AE287+AF287</f>
        <v>0</v>
      </c>
      <c r="AO287" s="36" t="str">
        <f>AN287-AM287</f>
        <v>0</v>
      </c>
      <c r="AP287" s="36" t="str">
        <f>AO287</f>
        <v>0</v>
      </c>
      <c r="AQ287" s="36">
        <v>0</v>
      </c>
      <c r="AR287" s="36">
        <v>0</v>
      </c>
      <c r="AS287" s="36">
        <v>0</v>
      </c>
      <c r="AT287" s="36">
        <v>0</v>
      </c>
      <c r="AU287" s="36">
        <v>0</v>
      </c>
      <c r="AV287" s="26" t="s">
        <v>398</v>
      </c>
      <c r="AW287" s="23" t="s">
        <v>399</v>
      </c>
      <c r="AX287" s="26" t="s">
        <v>398</v>
      </c>
      <c r="AY287" s="26"/>
    </row>
    <row r="288" spans="1:51">
      <c r="A288" s="31">
        <v>230</v>
      </c>
      <c r="B288" s="7">
        <v>41638</v>
      </c>
      <c r="C288" s="7" t="s">
        <v>397</v>
      </c>
      <c r="D288" s="7" t="s">
        <v>312</v>
      </c>
      <c r="E288" s="31" t="s">
        <v>307</v>
      </c>
      <c r="F288" s="31" t="s">
        <v>4</v>
      </c>
      <c r="G288" s="31" t="s">
        <v>122</v>
      </c>
      <c r="H288" s="31" t="s">
        <v>2</v>
      </c>
      <c r="I288" s="34">
        <v>0.0</v>
      </c>
      <c r="J288" s="35">
        <v>21.0</v>
      </c>
      <c r="K288" s="34">
        <v>168.0</v>
      </c>
      <c r="L288" s="34">
        <v>0</v>
      </c>
      <c r="M288" s="36">
        <v>165560.1</v>
      </c>
      <c r="N288" s="36">
        <v>18000.0</v>
      </c>
      <c r="O288" s="36">
        <v>3476762.0</v>
      </c>
      <c r="P288" s="36">
        <v>0</v>
      </c>
      <c r="Q288" s="36">
        <v>0</v>
      </c>
      <c r="R288" s="36">
        <v>3476762.0</v>
      </c>
      <c r="S288" s="35">
        <v>0</v>
      </c>
      <c r="T288" s="35">
        <v>0</v>
      </c>
      <c r="U288" s="35">
        <v>0</v>
      </c>
      <c r="V288" s="35">
        <v>0</v>
      </c>
      <c r="W288" s="37" t="str">
        <f>IF(S288="",0,S288*1.5)</f>
        <v>0</v>
      </c>
      <c r="X288" s="37" t="str">
        <f>IF(T288="",0,T288*2)</f>
        <v>0</v>
      </c>
      <c r="Y288" s="37" t="str">
        <f>IF(U288="",0,U288*3)</f>
        <v>0</v>
      </c>
      <c r="Z288" s="37" t="str">
        <f>IF(V288="",0,V288*4)</f>
        <v>0</v>
      </c>
      <c r="AA288" s="37" t="str">
        <f>SUM(W288:Z288)</f>
        <v>0</v>
      </c>
      <c r="AB288" s="36" t="str">
        <f>IF(N288="",0,N288*AA288)</f>
        <v>0</v>
      </c>
      <c r="AC288" s="37">
        <v>0</v>
      </c>
      <c r="AD288" s="37">
        <v>0</v>
      </c>
      <c r="AE288" s="37" t="str">
        <f>AB288+AD288</f>
        <v>0</v>
      </c>
      <c r="AF288" s="36">
        <v>0</v>
      </c>
      <c r="AG288" s="36">
        <v>0</v>
      </c>
      <c r="AH288" s="36">
        <v>0</v>
      </c>
      <c r="AI288" s="36">
        <v>0</v>
      </c>
      <c r="AJ288" s="36">
        <v>0</v>
      </c>
      <c r="AK288" s="36" t="str">
        <f>SUM(AH288:AJ288)</f>
        <v>0</v>
      </c>
      <c r="AL288" s="38">
        <v>0</v>
      </c>
      <c r="AM288" s="36" t="str">
        <f>AK288+AL288+AQ288+AR288+AS288+AT288+AU288</f>
        <v>0</v>
      </c>
      <c r="AN288" s="36" t="str">
        <f>AG288+AE288+AF288</f>
        <v>0</v>
      </c>
      <c r="AO288" s="36" t="str">
        <f>AN288-AM288</f>
        <v>0</v>
      </c>
      <c r="AP288" s="36" t="str">
        <f>AO288</f>
        <v>0</v>
      </c>
      <c r="AQ288" s="36">
        <v>0</v>
      </c>
      <c r="AR288" s="36">
        <v>0</v>
      </c>
      <c r="AS288" s="36">
        <v>0</v>
      </c>
      <c r="AT288" s="36">
        <v>0</v>
      </c>
      <c r="AU288" s="36">
        <v>0</v>
      </c>
      <c r="AV288" s="26" t="s">
        <v>395</v>
      </c>
      <c r="AW288" s="23" t="s">
        <v>396</v>
      </c>
      <c r="AX288" s="26" t="s">
        <v>395</v>
      </c>
      <c r="AY288" s="26"/>
    </row>
    <row r="289" spans="1:51">
      <c r="A289" s="31">
        <v>231</v>
      </c>
      <c r="B289" s="7">
        <v>41796</v>
      </c>
      <c r="C289" s="7" t="s">
        <v>394</v>
      </c>
      <c r="D289" s="7" t="s">
        <v>34</v>
      </c>
      <c r="E289" s="31" t="s">
        <v>307</v>
      </c>
      <c r="F289" s="31" t="s">
        <v>4</v>
      </c>
      <c r="G289" s="31" t="s">
        <v>14</v>
      </c>
      <c r="H289" s="31" t="s">
        <v>2</v>
      </c>
      <c r="I289" s="34">
        <v>0.0</v>
      </c>
      <c r="J289" s="35">
        <v>21.0</v>
      </c>
      <c r="K289" s="34">
        <v>168.0</v>
      </c>
      <c r="L289" s="34">
        <v>0</v>
      </c>
      <c r="M289" s="36">
        <v>191336.48</v>
      </c>
      <c r="N289" s="36">
        <v>23000.0</v>
      </c>
      <c r="O289" s="36">
        <v>4018066.0</v>
      </c>
      <c r="P289" s="36">
        <v>0</v>
      </c>
      <c r="Q289" s="36">
        <v>0</v>
      </c>
      <c r="R289" s="36">
        <v>4018066.0</v>
      </c>
      <c r="S289" s="35">
        <v>0</v>
      </c>
      <c r="T289" s="35">
        <v>0</v>
      </c>
      <c r="U289" s="35">
        <v>0</v>
      </c>
      <c r="V289" s="35">
        <v>0</v>
      </c>
      <c r="W289" s="37" t="str">
        <f>IF(S289="",0,S289*1.5)</f>
        <v>0</v>
      </c>
      <c r="X289" s="37" t="str">
        <f>IF(T289="",0,T289*2)</f>
        <v>0</v>
      </c>
      <c r="Y289" s="37" t="str">
        <f>IF(U289="",0,U289*3)</f>
        <v>0</v>
      </c>
      <c r="Z289" s="37" t="str">
        <f>IF(V289="",0,V289*4)</f>
        <v>0</v>
      </c>
      <c r="AA289" s="37" t="str">
        <f>SUM(W289:Z289)</f>
        <v>0</v>
      </c>
      <c r="AB289" s="36" t="str">
        <f>IF(N289="",0,N289*AA289)</f>
        <v>0</v>
      </c>
      <c r="AC289" s="37">
        <v>0</v>
      </c>
      <c r="AD289" s="37">
        <v>0</v>
      </c>
      <c r="AE289" s="37" t="str">
        <f>AB289+AD289</f>
        <v>0</v>
      </c>
      <c r="AF289" s="36">
        <v>0</v>
      </c>
      <c r="AG289" s="36">
        <v>0</v>
      </c>
      <c r="AH289" s="36">
        <v>0</v>
      </c>
      <c r="AI289" s="36">
        <v>0</v>
      </c>
      <c r="AJ289" s="36">
        <v>0</v>
      </c>
      <c r="AK289" s="36" t="str">
        <f>SUM(AH289:AJ289)</f>
        <v>0</v>
      </c>
      <c r="AL289" s="38">
        <v>0</v>
      </c>
      <c r="AM289" s="36" t="str">
        <f>AK289+AL289+AQ289+AR289+AS289+AT289+AU289</f>
        <v>0</v>
      </c>
      <c r="AN289" s="36" t="str">
        <f>AG289+AE289+AF289</f>
        <v>0</v>
      </c>
      <c r="AO289" s="36" t="str">
        <f>AN289-AM289</f>
        <v>0</v>
      </c>
      <c r="AP289" s="36" t="str">
        <f>AO289</f>
        <v>0</v>
      </c>
      <c r="AQ289" s="36">
        <v>0</v>
      </c>
      <c r="AR289" s="36">
        <v>0</v>
      </c>
      <c r="AS289" s="36">
        <v>0</v>
      </c>
      <c r="AT289" s="36">
        <v>0</v>
      </c>
      <c r="AU289" s="36">
        <v>0</v>
      </c>
      <c r="AV289" s="26" t="s">
        <v>392</v>
      </c>
      <c r="AW289" s="23" t="s">
        <v>393</v>
      </c>
      <c r="AX289" s="26" t="s">
        <v>392</v>
      </c>
      <c r="AY289" s="26"/>
    </row>
    <row r="290" spans="1:51">
      <c r="A290" s="31">
        <v>232</v>
      </c>
      <c r="B290" s="7">
        <v>42246</v>
      </c>
      <c r="C290" s="7" t="s">
        <v>391</v>
      </c>
      <c r="D290" s="7" t="s">
        <v>34</v>
      </c>
      <c r="E290" s="31" t="s">
        <v>307</v>
      </c>
      <c r="F290" s="31" t="s">
        <v>4</v>
      </c>
      <c r="G290" s="31" t="s">
        <v>14</v>
      </c>
      <c r="H290" s="31" t="s">
        <v>2</v>
      </c>
      <c r="I290" s="34">
        <v>0.0</v>
      </c>
      <c r="J290" s="35">
        <v>21.0</v>
      </c>
      <c r="K290" s="34">
        <v>168.0</v>
      </c>
      <c r="L290" s="34">
        <v>0</v>
      </c>
      <c r="M290" s="36">
        <v>179477.52</v>
      </c>
      <c r="N290" s="36">
        <v>21000.0</v>
      </c>
      <c r="O290" s="36">
        <v>3769028.0</v>
      </c>
      <c r="P290" s="36">
        <v>0</v>
      </c>
      <c r="Q290" s="36">
        <v>0</v>
      </c>
      <c r="R290" s="36">
        <v>3769028.0</v>
      </c>
      <c r="S290" s="35">
        <v>0</v>
      </c>
      <c r="T290" s="35">
        <v>0</v>
      </c>
      <c r="U290" s="35">
        <v>0</v>
      </c>
      <c r="V290" s="35">
        <v>0</v>
      </c>
      <c r="W290" s="37" t="str">
        <f>IF(S290="",0,S290*1.5)</f>
        <v>0</v>
      </c>
      <c r="X290" s="37" t="str">
        <f>IF(T290="",0,T290*2)</f>
        <v>0</v>
      </c>
      <c r="Y290" s="37" t="str">
        <f>IF(U290="",0,U290*3)</f>
        <v>0</v>
      </c>
      <c r="Z290" s="37" t="str">
        <f>IF(V290="",0,V290*4)</f>
        <v>0</v>
      </c>
      <c r="AA290" s="37" t="str">
        <f>SUM(W290:Z290)</f>
        <v>0</v>
      </c>
      <c r="AB290" s="36" t="str">
        <f>IF(N290="",0,N290*AA290)</f>
        <v>0</v>
      </c>
      <c r="AC290" s="37">
        <v>0</v>
      </c>
      <c r="AD290" s="37">
        <v>0</v>
      </c>
      <c r="AE290" s="37" t="str">
        <f>AB290+AD290</f>
        <v>0</v>
      </c>
      <c r="AF290" s="36">
        <v>0</v>
      </c>
      <c r="AG290" s="36">
        <v>0</v>
      </c>
      <c r="AH290" s="36">
        <v>0</v>
      </c>
      <c r="AI290" s="36">
        <v>0</v>
      </c>
      <c r="AJ290" s="36">
        <v>0</v>
      </c>
      <c r="AK290" s="36" t="str">
        <f>SUM(AH290:AJ290)</f>
        <v>0</v>
      </c>
      <c r="AL290" s="38">
        <v>0</v>
      </c>
      <c r="AM290" s="36" t="str">
        <f>AK290+AL290+AQ290+AR290+AS290+AT290+AU290</f>
        <v>0</v>
      </c>
      <c r="AN290" s="36" t="str">
        <f>AG290+AE290+AF290</f>
        <v>0</v>
      </c>
      <c r="AO290" s="36" t="str">
        <f>AN290-AM290</f>
        <v>0</v>
      </c>
      <c r="AP290" s="36" t="str">
        <f>AO290</f>
        <v>0</v>
      </c>
      <c r="AQ290" s="36">
        <v>0</v>
      </c>
      <c r="AR290" s="36">
        <v>0</v>
      </c>
      <c r="AS290" s="36">
        <v>0</v>
      </c>
      <c r="AT290" s="36">
        <v>0</v>
      </c>
      <c r="AU290" s="36">
        <v>0</v>
      </c>
      <c r="AV290" s="26" t="s">
        <v>389</v>
      </c>
      <c r="AW290" s="23" t="s">
        <v>390</v>
      </c>
      <c r="AX290" s="26" t="s">
        <v>389</v>
      </c>
      <c r="AY290" s="26"/>
    </row>
    <row r="291" spans="1:51">
      <c r="A291" s="31">
        <v>233</v>
      </c>
      <c r="B291" s="7">
        <v>42740</v>
      </c>
      <c r="C291" s="7" t="s">
        <v>388</v>
      </c>
      <c r="D291" s="7" t="s">
        <v>27</v>
      </c>
      <c r="E291" s="31" t="s">
        <v>307</v>
      </c>
      <c r="F291" s="31" t="s">
        <v>4</v>
      </c>
      <c r="G291" s="31" t="s">
        <v>3</v>
      </c>
      <c r="H291" s="31" t="s">
        <v>2</v>
      </c>
      <c r="I291" s="34">
        <v>0.0</v>
      </c>
      <c r="J291" s="35">
        <v>21.0</v>
      </c>
      <c r="K291" s="34">
        <v>168.0</v>
      </c>
      <c r="L291" s="34">
        <v>0</v>
      </c>
      <c r="M291" s="36">
        <v>220000.0</v>
      </c>
      <c r="N291" s="36">
        <v>27500.0</v>
      </c>
      <c r="O291" s="36">
        <v>4620000.0</v>
      </c>
      <c r="P291" s="36">
        <v>0</v>
      </c>
      <c r="Q291" s="36">
        <v>0</v>
      </c>
      <c r="R291" s="36">
        <v>4620000.0</v>
      </c>
      <c r="S291" s="35">
        <v>0</v>
      </c>
      <c r="T291" s="35">
        <v>0</v>
      </c>
      <c r="U291" s="35">
        <v>0</v>
      </c>
      <c r="V291" s="35">
        <v>0</v>
      </c>
      <c r="W291" s="37" t="str">
        <f>IF(S291="",0,S291*1.5)</f>
        <v>0</v>
      </c>
      <c r="X291" s="37" t="str">
        <f>IF(T291="",0,T291*2)</f>
        <v>0</v>
      </c>
      <c r="Y291" s="37" t="str">
        <f>IF(U291="",0,U291*3)</f>
        <v>0</v>
      </c>
      <c r="Z291" s="37" t="str">
        <f>IF(V291="",0,V291*4)</f>
        <v>0</v>
      </c>
      <c r="AA291" s="37" t="str">
        <f>SUM(W291:Z291)</f>
        <v>0</v>
      </c>
      <c r="AB291" s="36" t="str">
        <f>IF(N291="",0,N291*AA291)</f>
        <v>0</v>
      </c>
      <c r="AC291" s="37">
        <v>0</v>
      </c>
      <c r="AD291" s="37">
        <v>0</v>
      </c>
      <c r="AE291" s="37" t="str">
        <f>AB291+AD291</f>
        <v>0</v>
      </c>
      <c r="AF291" s="36">
        <v>0</v>
      </c>
      <c r="AG291" s="36">
        <v>0</v>
      </c>
      <c r="AH291" s="36">
        <v>0</v>
      </c>
      <c r="AI291" s="36">
        <v>0</v>
      </c>
      <c r="AJ291" s="36">
        <v>0</v>
      </c>
      <c r="AK291" s="36" t="str">
        <f>SUM(AH291:AJ291)</f>
        <v>0</v>
      </c>
      <c r="AL291" s="38">
        <v>0</v>
      </c>
      <c r="AM291" s="36" t="str">
        <f>AK291+AL291+AQ291+AR291+AS291+AT291+AU291</f>
        <v>0</v>
      </c>
      <c r="AN291" s="36" t="str">
        <f>AG291+AE291+AF291</f>
        <v>0</v>
      </c>
      <c r="AO291" s="36" t="str">
        <f>AN291-AM291</f>
        <v>0</v>
      </c>
      <c r="AP291" s="36" t="str">
        <f>AO291</f>
        <v>0</v>
      </c>
      <c r="AQ291" s="36">
        <v>0</v>
      </c>
      <c r="AR291" s="36">
        <v>0</v>
      </c>
      <c r="AS291" s="36">
        <v>0</v>
      </c>
      <c r="AT291" s="36">
        <v>0</v>
      </c>
      <c r="AU291" s="36">
        <v>0</v>
      </c>
      <c r="AV291" s="26" t="s">
        <v>387</v>
      </c>
      <c r="AW291" s="23" t="s">
        <v>311</v>
      </c>
      <c r="AX291" s="26" t="s">
        <v>387</v>
      </c>
      <c r="AY291" s="26"/>
    </row>
    <row r="292" spans="1:51">
      <c r="A292" s="31">
        <v>234</v>
      </c>
      <c r="B292" s="7">
        <v>30127</v>
      </c>
      <c r="C292" s="7" t="s">
        <v>386</v>
      </c>
      <c r="D292" s="7" t="s">
        <v>385</v>
      </c>
      <c r="E292" s="31" t="s">
        <v>307</v>
      </c>
      <c r="F292" s="31" t="s">
        <v>4</v>
      </c>
      <c r="G292" s="31" t="s">
        <v>26</v>
      </c>
      <c r="H292" s="31" t="s">
        <v>2</v>
      </c>
      <c r="I292" s="34">
        <v>0.0</v>
      </c>
      <c r="J292" s="35">
        <v>21.0</v>
      </c>
      <c r="K292" s="34">
        <v>168.0</v>
      </c>
      <c r="L292" s="34">
        <v>0</v>
      </c>
      <c r="M292" s="36">
        <v>221462.9</v>
      </c>
      <c r="N292" s="36">
        <v>22000.0</v>
      </c>
      <c r="O292" s="36">
        <v>4650721.0</v>
      </c>
      <c r="P292" s="36">
        <v>0</v>
      </c>
      <c r="Q292" s="36">
        <v>0</v>
      </c>
      <c r="R292" s="36">
        <v>4650721.0</v>
      </c>
      <c r="S292" s="35">
        <v>0</v>
      </c>
      <c r="T292" s="35">
        <v>0</v>
      </c>
      <c r="U292" s="35">
        <v>0</v>
      </c>
      <c r="V292" s="35">
        <v>0</v>
      </c>
      <c r="W292" s="37" t="str">
        <f>IF(S292="",0,S292*1.5)</f>
        <v>0</v>
      </c>
      <c r="X292" s="37" t="str">
        <f>IF(T292="",0,T292*2)</f>
        <v>0</v>
      </c>
      <c r="Y292" s="37" t="str">
        <f>IF(U292="",0,U292*3)</f>
        <v>0</v>
      </c>
      <c r="Z292" s="37" t="str">
        <f>IF(V292="",0,V292*4)</f>
        <v>0</v>
      </c>
      <c r="AA292" s="37" t="str">
        <f>SUM(W292:Z292)</f>
        <v>0</v>
      </c>
      <c r="AB292" s="36" t="str">
        <f>IF(N292="",0,N292*AA292)</f>
        <v>0</v>
      </c>
      <c r="AC292" s="37">
        <v>0</v>
      </c>
      <c r="AD292" s="37">
        <v>0</v>
      </c>
      <c r="AE292" s="37" t="str">
        <f>AB292+AD292</f>
        <v>0</v>
      </c>
      <c r="AF292" s="36">
        <v>0</v>
      </c>
      <c r="AG292" s="36">
        <v>0</v>
      </c>
      <c r="AH292" s="36">
        <v>0</v>
      </c>
      <c r="AI292" s="36">
        <v>0</v>
      </c>
      <c r="AJ292" s="36">
        <v>0</v>
      </c>
      <c r="AK292" s="36" t="str">
        <f>SUM(AH292:AJ292)</f>
        <v>0</v>
      </c>
      <c r="AL292" s="38">
        <v>0</v>
      </c>
      <c r="AM292" s="36" t="str">
        <f>AK292+AL292+AQ292+AR292+AS292+AT292+AU292</f>
        <v>0</v>
      </c>
      <c r="AN292" s="36" t="str">
        <f>AG292+AE292+AF292</f>
        <v>0</v>
      </c>
      <c r="AO292" s="36" t="str">
        <f>AN292-AM292</f>
        <v>0</v>
      </c>
      <c r="AP292" s="36" t="str">
        <f>AO292</f>
        <v>0</v>
      </c>
      <c r="AQ292" s="36">
        <v>0</v>
      </c>
      <c r="AR292" s="36">
        <v>0</v>
      </c>
      <c r="AS292" s="36">
        <v>0</v>
      </c>
      <c r="AT292" s="36">
        <v>0</v>
      </c>
      <c r="AU292" s="36">
        <v>0</v>
      </c>
      <c r="AV292" s="26" t="s">
        <v>383</v>
      </c>
      <c r="AW292" s="23" t="s">
        <v>384</v>
      </c>
      <c r="AX292" s="26" t="s">
        <v>383</v>
      </c>
      <c r="AY292" s="26"/>
    </row>
    <row r="293" spans="1:51">
      <c r="A293" s="31">
        <v>235</v>
      </c>
      <c r="B293" s="7">
        <v>42849</v>
      </c>
      <c r="C293" s="7" t="s">
        <v>382</v>
      </c>
      <c r="D293" s="7" t="s">
        <v>316</v>
      </c>
      <c r="E293" s="31" t="s">
        <v>307</v>
      </c>
      <c r="F293" s="31" t="s">
        <v>4</v>
      </c>
      <c r="G293" s="31" t="s">
        <v>26</v>
      </c>
      <c r="H293" s="31" t="s">
        <v>2</v>
      </c>
      <c r="I293" s="34">
        <v>0.0</v>
      </c>
      <c r="J293" s="35">
        <v>21.0</v>
      </c>
      <c r="K293" s="34">
        <v>168.0</v>
      </c>
      <c r="L293" s="34">
        <v>0</v>
      </c>
      <c r="M293" s="36">
        <v>170000.0</v>
      </c>
      <c r="N293" s="36">
        <v>17000.0</v>
      </c>
      <c r="O293" s="36">
        <v>3570000.0</v>
      </c>
      <c r="P293" s="36">
        <v>0</v>
      </c>
      <c r="Q293" s="36">
        <v>0</v>
      </c>
      <c r="R293" s="36">
        <v>3570000.0</v>
      </c>
      <c r="S293" s="35">
        <v>0</v>
      </c>
      <c r="T293" s="35">
        <v>0</v>
      </c>
      <c r="U293" s="35">
        <v>0</v>
      </c>
      <c r="V293" s="35">
        <v>0</v>
      </c>
      <c r="W293" s="37" t="str">
        <f>IF(S293="",0,S293*1.5)</f>
        <v>0</v>
      </c>
      <c r="X293" s="37" t="str">
        <f>IF(T293="",0,T293*2)</f>
        <v>0</v>
      </c>
      <c r="Y293" s="37" t="str">
        <f>IF(U293="",0,U293*3)</f>
        <v>0</v>
      </c>
      <c r="Z293" s="37" t="str">
        <f>IF(V293="",0,V293*4)</f>
        <v>0</v>
      </c>
      <c r="AA293" s="37" t="str">
        <f>SUM(W293:Z293)</f>
        <v>0</v>
      </c>
      <c r="AB293" s="36" t="str">
        <f>IF(N293="",0,N293*AA293)</f>
        <v>0</v>
      </c>
      <c r="AC293" s="37">
        <v>0</v>
      </c>
      <c r="AD293" s="37">
        <v>0</v>
      </c>
      <c r="AE293" s="37" t="str">
        <f>AB293+AD293</f>
        <v>0</v>
      </c>
      <c r="AF293" s="36">
        <v>900000.0</v>
      </c>
      <c r="AG293" s="36">
        <v>900000.0</v>
      </c>
      <c r="AH293" s="36">
        <v>0</v>
      </c>
      <c r="AI293" s="36">
        <v>0</v>
      </c>
      <c r="AJ293" s="36">
        <v>0</v>
      </c>
      <c r="AK293" s="36" t="str">
        <f>SUM(AH293:AJ293)</f>
        <v>0</v>
      </c>
      <c r="AL293" s="38">
        <v>0</v>
      </c>
      <c r="AM293" s="36" t="str">
        <f>AK293+AL293+AQ293+AR293+AS293+AT293+AU293</f>
        <v>0</v>
      </c>
      <c r="AN293" s="36" t="str">
        <f>AG293+AE293+AF293</f>
        <v>0</v>
      </c>
      <c r="AO293" s="36" t="str">
        <f>AN293-AM293</f>
        <v>0</v>
      </c>
      <c r="AP293" s="36" t="str">
        <f>AO293</f>
        <v>0</v>
      </c>
      <c r="AQ293" s="36">
        <v>0</v>
      </c>
      <c r="AR293" s="36">
        <v>0</v>
      </c>
      <c r="AS293" s="36">
        <v>0</v>
      </c>
      <c r="AT293" s="36">
        <v>0</v>
      </c>
      <c r="AU293" s="36">
        <v>0</v>
      </c>
      <c r="AV293" s="26" t="s">
        <v>380</v>
      </c>
      <c r="AW293" s="23" t="s">
        <v>381</v>
      </c>
      <c r="AX293" s="26" t="s">
        <v>380</v>
      </c>
      <c r="AY293" s="26"/>
    </row>
    <row r="294" spans="1:51">
      <c r="A294" s="31">
        <v>236</v>
      </c>
      <c r="B294" s="7">
        <v>41507</v>
      </c>
      <c r="C294" s="7" t="s">
        <v>379</v>
      </c>
      <c r="D294" s="7" t="s">
        <v>27</v>
      </c>
      <c r="E294" s="31" t="s">
        <v>307</v>
      </c>
      <c r="F294" s="31" t="s">
        <v>4</v>
      </c>
      <c r="G294" s="31" t="s">
        <v>14</v>
      </c>
      <c r="H294" s="31" t="s">
        <v>2</v>
      </c>
      <c r="I294" s="34">
        <v>0.0</v>
      </c>
      <c r="J294" s="35">
        <v>21.0</v>
      </c>
      <c r="K294" s="34">
        <v>168.0</v>
      </c>
      <c r="L294" s="34">
        <v>0</v>
      </c>
      <c r="M294" s="36">
        <v>227936.0</v>
      </c>
      <c r="N294" s="36">
        <v>25000.0</v>
      </c>
      <c r="O294" s="36">
        <v>4786656.0</v>
      </c>
      <c r="P294" s="36">
        <v>0</v>
      </c>
      <c r="Q294" s="36">
        <v>0</v>
      </c>
      <c r="R294" s="36">
        <v>4786656.0</v>
      </c>
      <c r="S294" s="35">
        <v>0</v>
      </c>
      <c r="T294" s="35">
        <v>0</v>
      </c>
      <c r="U294" s="35">
        <v>0</v>
      </c>
      <c r="V294" s="35">
        <v>0</v>
      </c>
      <c r="W294" s="37" t="str">
        <f>IF(S294="",0,S294*1.5)</f>
        <v>0</v>
      </c>
      <c r="X294" s="37" t="str">
        <f>IF(T294="",0,T294*2)</f>
        <v>0</v>
      </c>
      <c r="Y294" s="37" t="str">
        <f>IF(U294="",0,U294*3)</f>
        <v>0</v>
      </c>
      <c r="Z294" s="37" t="str">
        <f>IF(V294="",0,V294*4)</f>
        <v>0</v>
      </c>
      <c r="AA294" s="37" t="str">
        <f>SUM(W294:Z294)</f>
        <v>0</v>
      </c>
      <c r="AB294" s="36" t="str">
        <f>IF(N294="",0,N294*AA294)</f>
        <v>0</v>
      </c>
      <c r="AC294" s="37">
        <v>0</v>
      </c>
      <c r="AD294" s="37">
        <v>0</v>
      </c>
      <c r="AE294" s="37" t="str">
        <f>AB294+AD294</f>
        <v>0</v>
      </c>
      <c r="AF294" s="36">
        <v>0</v>
      </c>
      <c r="AG294" s="36">
        <v>0</v>
      </c>
      <c r="AH294" s="36">
        <v>0</v>
      </c>
      <c r="AI294" s="36">
        <v>0</v>
      </c>
      <c r="AJ294" s="36">
        <v>0</v>
      </c>
      <c r="AK294" s="36" t="str">
        <f>SUM(AH294:AJ294)</f>
        <v>0</v>
      </c>
      <c r="AL294" s="38">
        <v>0</v>
      </c>
      <c r="AM294" s="36" t="str">
        <f>AK294+AL294+AQ294+AR294+AS294+AT294+AU294</f>
        <v>0</v>
      </c>
      <c r="AN294" s="36" t="str">
        <f>AG294+AE294+AF294</f>
        <v>0</v>
      </c>
      <c r="AO294" s="36" t="str">
        <f>AN294-AM294</f>
        <v>0</v>
      </c>
      <c r="AP294" s="36" t="str">
        <f>AO294</f>
        <v>0</v>
      </c>
      <c r="AQ294" s="36">
        <v>0</v>
      </c>
      <c r="AR294" s="36">
        <v>0</v>
      </c>
      <c r="AS294" s="36">
        <v>0</v>
      </c>
      <c r="AT294" s="36">
        <v>0</v>
      </c>
      <c r="AU294" s="36">
        <v>0</v>
      </c>
      <c r="AV294" s="26" t="s">
        <v>377</v>
      </c>
      <c r="AW294" s="23" t="s">
        <v>378</v>
      </c>
      <c r="AX294" s="26" t="s">
        <v>377</v>
      </c>
      <c r="AY294" s="26"/>
    </row>
    <row r="295" spans="1:51">
      <c r="A295" s="31">
        <v>237</v>
      </c>
      <c r="B295" s="7">
        <v>42881</v>
      </c>
      <c r="C295" s="7" t="s">
        <v>376</v>
      </c>
      <c r="D295" s="7" t="s">
        <v>316</v>
      </c>
      <c r="E295" s="31" t="s">
        <v>307</v>
      </c>
      <c r="F295" s="31" t="s">
        <v>4</v>
      </c>
      <c r="G295" s="31" t="s">
        <v>26</v>
      </c>
      <c r="H295" s="31" t="s">
        <v>2</v>
      </c>
      <c r="I295" s="34">
        <v>0.0</v>
      </c>
      <c r="J295" s="35">
        <v>21.0</v>
      </c>
      <c r="K295" s="34">
        <v>168.0</v>
      </c>
      <c r="L295" s="34">
        <v>0</v>
      </c>
      <c r="M295" s="36">
        <v>170000.0</v>
      </c>
      <c r="N295" s="36">
        <v>17000.0</v>
      </c>
      <c r="O295" s="36">
        <v>3570000.0</v>
      </c>
      <c r="P295" s="36">
        <v>0</v>
      </c>
      <c r="Q295" s="36">
        <v>0</v>
      </c>
      <c r="R295" s="36">
        <v>3570000.0</v>
      </c>
      <c r="S295" s="35">
        <v>0</v>
      </c>
      <c r="T295" s="35">
        <v>0</v>
      </c>
      <c r="U295" s="35">
        <v>0</v>
      </c>
      <c r="V295" s="35">
        <v>0</v>
      </c>
      <c r="W295" s="37" t="str">
        <f>IF(S295="",0,S295*1.5)</f>
        <v>0</v>
      </c>
      <c r="X295" s="37" t="str">
        <f>IF(T295="",0,T295*2)</f>
        <v>0</v>
      </c>
      <c r="Y295" s="37" t="str">
        <f>IF(U295="",0,U295*3)</f>
        <v>0</v>
      </c>
      <c r="Z295" s="37" t="str">
        <f>IF(V295="",0,V295*4)</f>
        <v>0</v>
      </c>
      <c r="AA295" s="37" t="str">
        <f>SUM(W295:Z295)</f>
        <v>0</v>
      </c>
      <c r="AB295" s="36" t="str">
        <f>IF(N295="",0,N295*AA295)</f>
        <v>0</v>
      </c>
      <c r="AC295" s="37">
        <v>0</v>
      </c>
      <c r="AD295" s="37">
        <v>0</v>
      </c>
      <c r="AE295" s="37" t="str">
        <f>AB295+AD295</f>
        <v>0</v>
      </c>
      <c r="AF295" s="36">
        <v>900000.0</v>
      </c>
      <c r="AG295" s="36">
        <v>900000.0</v>
      </c>
      <c r="AH295" s="36">
        <v>0</v>
      </c>
      <c r="AI295" s="36">
        <v>0</v>
      </c>
      <c r="AJ295" s="36">
        <v>0</v>
      </c>
      <c r="AK295" s="36" t="str">
        <f>SUM(AH295:AJ295)</f>
        <v>0</v>
      </c>
      <c r="AL295" s="38">
        <v>0</v>
      </c>
      <c r="AM295" s="36" t="str">
        <f>AK295+AL295+AQ295+AR295+AS295+AT295+AU295</f>
        <v>0</v>
      </c>
      <c r="AN295" s="36" t="str">
        <f>AG295+AE295+AF295</f>
        <v>0</v>
      </c>
      <c r="AO295" s="36" t="str">
        <f>AN295-AM295</f>
        <v>0</v>
      </c>
      <c r="AP295" s="36" t="str">
        <f>AO295</f>
        <v>0</v>
      </c>
      <c r="AQ295" s="36">
        <v>0</v>
      </c>
      <c r="AR295" s="36">
        <v>0</v>
      </c>
      <c r="AS295" s="36">
        <v>0</v>
      </c>
      <c r="AT295" s="36">
        <v>0</v>
      </c>
      <c r="AU295" s="36">
        <v>0</v>
      </c>
      <c r="AV295" s="26" t="s">
        <v>374</v>
      </c>
      <c r="AW295" s="23" t="s">
        <v>375</v>
      </c>
      <c r="AX295" s="26" t="s">
        <v>374</v>
      </c>
      <c r="AY295" s="26"/>
    </row>
    <row r="296" spans="1:51">
      <c r="A296" s="31">
        <v>238</v>
      </c>
      <c r="B296" s="7">
        <v>41580</v>
      </c>
      <c r="C296" s="7" t="s">
        <v>373</v>
      </c>
      <c r="D296" s="7" t="s">
        <v>312</v>
      </c>
      <c r="E296" s="31" t="s">
        <v>307</v>
      </c>
      <c r="F296" s="31" t="s">
        <v>4</v>
      </c>
      <c r="G296" s="31" t="s">
        <v>14</v>
      </c>
      <c r="H296" s="31" t="s">
        <v>2</v>
      </c>
      <c r="I296" s="34">
        <v>0.0</v>
      </c>
      <c r="J296" s="35">
        <v>21.0</v>
      </c>
      <c r="K296" s="34">
        <v>168.0</v>
      </c>
      <c r="L296" s="34">
        <v>0</v>
      </c>
      <c r="M296" s="36">
        <v>208578.0</v>
      </c>
      <c r="N296" s="36">
        <v>21000.0</v>
      </c>
      <c r="O296" s="36">
        <v>4380138.0</v>
      </c>
      <c r="P296" s="36">
        <v>0</v>
      </c>
      <c r="Q296" s="36">
        <v>0</v>
      </c>
      <c r="R296" s="36">
        <v>4380138.0</v>
      </c>
      <c r="S296" s="35">
        <v>0</v>
      </c>
      <c r="T296" s="35">
        <v>0</v>
      </c>
      <c r="U296" s="35">
        <v>0</v>
      </c>
      <c r="V296" s="35">
        <v>0</v>
      </c>
      <c r="W296" s="37" t="str">
        <f>IF(S296="",0,S296*1.5)</f>
        <v>0</v>
      </c>
      <c r="X296" s="37" t="str">
        <f>IF(T296="",0,T296*2)</f>
        <v>0</v>
      </c>
      <c r="Y296" s="37" t="str">
        <f>IF(U296="",0,U296*3)</f>
        <v>0</v>
      </c>
      <c r="Z296" s="37" t="str">
        <f>IF(V296="",0,V296*4)</f>
        <v>0</v>
      </c>
      <c r="AA296" s="37" t="str">
        <f>SUM(W296:Z296)</f>
        <v>0</v>
      </c>
      <c r="AB296" s="36" t="str">
        <f>IF(N296="",0,N296*AA296)</f>
        <v>0</v>
      </c>
      <c r="AC296" s="37">
        <v>0</v>
      </c>
      <c r="AD296" s="37">
        <v>0</v>
      </c>
      <c r="AE296" s="37" t="str">
        <f>AB296+AD296</f>
        <v>0</v>
      </c>
      <c r="AF296" s="36">
        <v>1080000.0</v>
      </c>
      <c r="AG296" s="36">
        <v>1080000.0</v>
      </c>
      <c r="AH296" s="36">
        <v>0</v>
      </c>
      <c r="AI296" s="36">
        <v>0</v>
      </c>
      <c r="AJ296" s="36">
        <v>0</v>
      </c>
      <c r="AK296" s="36" t="str">
        <f>SUM(AH296:AJ296)</f>
        <v>0</v>
      </c>
      <c r="AL296" s="38">
        <v>0</v>
      </c>
      <c r="AM296" s="36" t="str">
        <f>AK296+AL296+AQ296+AR296+AS296+AT296+AU296</f>
        <v>0</v>
      </c>
      <c r="AN296" s="36" t="str">
        <f>AG296+AE296+AF296</f>
        <v>0</v>
      </c>
      <c r="AO296" s="36" t="str">
        <f>AN296-AM296</f>
        <v>0</v>
      </c>
      <c r="AP296" s="36" t="str">
        <f>AO296</f>
        <v>0</v>
      </c>
      <c r="AQ296" s="36">
        <v>0</v>
      </c>
      <c r="AR296" s="36">
        <v>0</v>
      </c>
      <c r="AS296" s="36">
        <v>0</v>
      </c>
      <c r="AT296" s="36">
        <v>0</v>
      </c>
      <c r="AU296" s="36">
        <v>0</v>
      </c>
      <c r="AV296" s="26" t="s">
        <v>371</v>
      </c>
      <c r="AW296" s="23" t="s">
        <v>372</v>
      </c>
      <c r="AX296" s="26" t="s">
        <v>371</v>
      </c>
      <c r="AY296" s="26"/>
    </row>
    <row r="297" spans="1:51">
      <c r="A297" s="31">
        <v>239</v>
      </c>
      <c r="B297" s="7">
        <v>42683</v>
      </c>
      <c r="C297" s="7" t="s">
        <v>370</v>
      </c>
      <c r="D297" s="7" t="s">
        <v>312</v>
      </c>
      <c r="E297" s="31" t="s">
        <v>307</v>
      </c>
      <c r="F297" s="31" t="s">
        <v>4</v>
      </c>
      <c r="G297" s="31" t="s">
        <v>14</v>
      </c>
      <c r="H297" s="31" t="s">
        <v>2</v>
      </c>
      <c r="I297" s="34">
        <v>0.0</v>
      </c>
      <c r="J297" s="35">
        <v>21.0</v>
      </c>
      <c r="K297" s="34">
        <v>168.0</v>
      </c>
      <c r="L297" s="34">
        <v>0</v>
      </c>
      <c r="M297" s="36">
        <v>145000.0</v>
      </c>
      <c r="N297" s="36">
        <v>15000.0</v>
      </c>
      <c r="O297" s="36">
        <v>3045000.0</v>
      </c>
      <c r="P297" s="36">
        <v>0</v>
      </c>
      <c r="Q297" s="36">
        <v>0</v>
      </c>
      <c r="R297" s="36">
        <v>3045000.0</v>
      </c>
      <c r="S297" s="35">
        <v>0</v>
      </c>
      <c r="T297" s="35">
        <v>0</v>
      </c>
      <c r="U297" s="35">
        <v>0</v>
      </c>
      <c r="V297" s="35">
        <v>0</v>
      </c>
      <c r="W297" s="37" t="str">
        <f>IF(S297="",0,S297*1.5)</f>
        <v>0</v>
      </c>
      <c r="X297" s="37" t="str">
        <f>IF(T297="",0,T297*2)</f>
        <v>0</v>
      </c>
      <c r="Y297" s="37" t="str">
        <f>IF(U297="",0,U297*3)</f>
        <v>0</v>
      </c>
      <c r="Z297" s="37" t="str">
        <f>IF(V297="",0,V297*4)</f>
        <v>0</v>
      </c>
      <c r="AA297" s="37" t="str">
        <f>SUM(W297:Z297)</f>
        <v>0</v>
      </c>
      <c r="AB297" s="36" t="str">
        <f>IF(N297="",0,N297*AA297)</f>
        <v>0</v>
      </c>
      <c r="AC297" s="37">
        <v>0</v>
      </c>
      <c r="AD297" s="37">
        <v>0</v>
      </c>
      <c r="AE297" s="37" t="str">
        <f>AB297+AD297</f>
        <v>0</v>
      </c>
      <c r="AF297" s="36">
        <v>0</v>
      </c>
      <c r="AG297" s="36">
        <v>0</v>
      </c>
      <c r="AH297" s="36">
        <v>0</v>
      </c>
      <c r="AI297" s="36">
        <v>0</v>
      </c>
      <c r="AJ297" s="36">
        <v>0</v>
      </c>
      <c r="AK297" s="36" t="str">
        <f>SUM(AH297:AJ297)</f>
        <v>0</v>
      </c>
      <c r="AL297" s="38">
        <v>0</v>
      </c>
      <c r="AM297" s="36" t="str">
        <f>AK297+AL297+AQ297+AR297+AS297+AT297+AU297</f>
        <v>0</v>
      </c>
      <c r="AN297" s="36" t="str">
        <f>AG297+AE297+AF297</f>
        <v>0</v>
      </c>
      <c r="AO297" s="36" t="str">
        <f>AN297-AM297</f>
        <v>0</v>
      </c>
      <c r="AP297" s="36" t="str">
        <f>AO297</f>
        <v>0</v>
      </c>
      <c r="AQ297" s="36">
        <v>0</v>
      </c>
      <c r="AR297" s="36">
        <v>0</v>
      </c>
      <c r="AS297" s="36">
        <v>0</v>
      </c>
      <c r="AT297" s="36">
        <v>0</v>
      </c>
      <c r="AU297" s="36">
        <v>0</v>
      </c>
      <c r="AV297" s="26" t="s">
        <v>368</v>
      </c>
      <c r="AW297" s="23" t="s">
        <v>369</v>
      </c>
      <c r="AX297" s="26" t="s">
        <v>368</v>
      </c>
      <c r="AY297" s="26"/>
    </row>
    <row r="298" spans="1:51">
      <c r="A298" s="31">
        <v>240</v>
      </c>
      <c r="B298" s="7">
        <v>42890</v>
      </c>
      <c r="C298" s="7" t="s">
        <v>367</v>
      </c>
      <c r="D298" s="7" t="s">
        <v>316</v>
      </c>
      <c r="E298" s="31" t="s">
        <v>307</v>
      </c>
      <c r="F298" s="31" t="s">
        <v>4</v>
      </c>
      <c r="G298" s="31" t="s">
        <v>122</v>
      </c>
      <c r="H298" s="31" t="s">
        <v>2</v>
      </c>
      <c r="I298" s="34">
        <v>0.0</v>
      </c>
      <c r="J298" s="35">
        <v>21.0</v>
      </c>
      <c r="K298" s="34">
        <v>168.0</v>
      </c>
      <c r="L298" s="34">
        <v>0</v>
      </c>
      <c r="M298" s="36">
        <v>170000.0</v>
      </c>
      <c r="N298" s="36">
        <v>17000.0</v>
      </c>
      <c r="O298" s="36">
        <v>3570000.0</v>
      </c>
      <c r="P298" s="36">
        <v>0</v>
      </c>
      <c r="Q298" s="36">
        <v>0</v>
      </c>
      <c r="R298" s="36">
        <v>3570000.0</v>
      </c>
      <c r="S298" s="35">
        <v>0</v>
      </c>
      <c r="T298" s="35">
        <v>0</v>
      </c>
      <c r="U298" s="35">
        <v>0</v>
      </c>
      <c r="V298" s="35">
        <v>0</v>
      </c>
      <c r="W298" s="37" t="str">
        <f>IF(S298="",0,S298*1.5)</f>
        <v>0</v>
      </c>
      <c r="X298" s="37" t="str">
        <f>IF(T298="",0,T298*2)</f>
        <v>0</v>
      </c>
      <c r="Y298" s="37" t="str">
        <f>IF(U298="",0,U298*3)</f>
        <v>0</v>
      </c>
      <c r="Z298" s="37" t="str">
        <f>IF(V298="",0,V298*4)</f>
        <v>0</v>
      </c>
      <c r="AA298" s="37" t="str">
        <f>SUM(W298:Z298)</f>
        <v>0</v>
      </c>
      <c r="AB298" s="36" t="str">
        <f>IF(N298="",0,N298*AA298)</f>
        <v>0</v>
      </c>
      <c r="AC298" s="37">
        <v>0</v>
      </c>
      <c r="AD298" s="37">
        <v>0</v>
      </c>
      <c r="AE298" s="37" t="str">
        <f>AB298+AD298</f>
        <v>0</v>
      </c>
      <c r="AF298" s="36">
        <v>0</v>
      </c>
      <c r="AG298" s="36">
        <v>0</v>
      </c>
      <c r="AH298" s="36">
        <v>0</v>
      </c>
      <c r="AI298" s="36">
        <v>0</v>
      </c>
      <c r="AJ298" s="36">
        <v>0</v>
      </c>
      <c r="AK298" s="36" t="str">
        <f>SUM(AH298:AJ298)</f>
        <v>0</v>
      </c>
      <c r="AL298" s="38">
        <v>0</v>
      </c>
      <c r="AM298" s="36" t="str">
        <f>AK298+AL298+AQ298+AR298+AS298+AT298+AU298</f>
        <v>0</v>
      </c>
      <c r="AN298" s="36" t="str">
        <f>AG298+AE298+AF298</f>
        <v>0</v>
      </c>
      <c r="AO298" s="36" t="str">
        <f>AN298-AM298</f>
        <v>0</v>
      </c>
      <c r="AP298" s="36" t="str">
        <f>AO298</f>
        <v>0</v>
      </c>
      <c r="AQ298" s="36">
        <v>0</v>
      </c>
      <c r="AR298" s="36">
        <v>0</v>
      </c>
      <c r="AS298" s="36">
        <v>0</v>
      </c>
      <c r="AT298" s="36">
        <v>0</v>
      </c>
      <c r="AU298" s="36">
        <v>0</v>
      </c>
      <c r="AV298" s="26" t="s">
        <v>365</v>
      </c>
      <c r="AW298" s="23" t="s">
        <v>366</v>
      </c>
      <c r="AX298" s="26" t="s">
        <v>365</v>
      </c>
      <c r="AY298" s="26"/>
    </row>
    <row r="299" spans="1:51" customHeight="1" ht="22">
      <c r="A299" s="32"/>
      <c r="B299" s="8"/>
      <c r="C299" s="10" t="s">
        <v>275</v>
      </c>
      <c r="D299" s="10"/>
      <c r="E299" s="32"/>
      <c r="F299" s="32"/>
      <c r="G299" s="32"/>
      <c r="H299" s="32"/>
      <c r="I299" s="17"/>
      <c r="J299" s="13" t="str">
        <f>SUM(J268:J298)</f>
        <v>0</v>
      </c>
      <c r="K299" s="17" t="str">
        <f>SUM(K268:K298)</f>
        <v>0</v>
      </c>
      <c r="L299" s="17" t="str">
        <f>SUM(L268:L298)</f>
        <v>0</v>
      </c>
      <c r="M299" s="19" t="str">
        <f>SUM(M268:M298)</f>
        <v>0</v>
      </c>
      <c r="N299" s="19" t="str">
        <f>SUM(N268:N298)</f>
        <v>0</v>
      </c>
      <c r="O299" s="19" t="str">
        <f>SUM(O268:O298)</f>
        <v>0</v>
      </c>
      <c r="P299" s="19" t="str">
        <f>SUM(P268:P298)</f>
        <v>0</v>
      </c>
      <c r="Q299" s="19" t="str">
        <f>SUM(Q268:Q298)</f>
        <v>0</v>
      </c>
      <c r="R299" s="19" t="str">
        <f>SUM(R268:R298)</f>
        <v>0</v>
      </c>
      <c r="S299" s="13" t="str">
        <f>SUM(S268:S298)</f>
        <v>0</v>
      </c>
      <c r="T299" s="13" t="str">
        <f>SUM(T268:T298)</f>
        <v>0</v>
      </c>
      <c r="U299" s="13" t="str">
        <f>SUM(U268:U298)</f>
        <v>0</v>
      </c>
      <c r="V299" s="13" t="str">
        <f>SUM(V268:V298)</f>
        <v>0</v>
      </c>
      <c r="W299" s="15" t="str">
        <f>SUM(W268:W298)</f>
        <v>0</v>
      </c>
      <c r="X299" s="15" t="str">
        <f>SUM(X268:X298)</f>
        <v>0</v>
      </c>
      <c r="Y299" s="15" t="str">
        <f>SUM(Y268:Y298)</f>
        <v>0</v>
      </c>
      <c r="Z299" s="15" t="str">
        <f>SUM(Z268:Z298)</f>
        <v>0</v>
      </c>
      <c r="AA299" s="15" t="str">
        <f>SUM(AA268:AA298)</f>
        <v>0</v>
      </c>
      <c r="AB299" s="19" t="str">
        <f>SUM(AB268:AB298)</f>
        <v>0</v>
      </c>
      <c r="AC299" s="15" t="str">
        <f>SUM(AC268:AC298)</f>
        <v>0</v>
      </c>
      <c r="AD299" s="15" t="str">
        <f>SUM(AD268:AD298)</f>
        <v>0</v>
      </c>
      <c r="AE299" s="15" t="str">
        <f>SUM(AE268:AE298)</f>
        <v>0</v>
      </c>
      <c r="AF299" s="19" t="str">
        <f>SUM(AF268:AF298)</f>
        <v>0</v>
      </c>
      <c r="AG299" s="19" t="str">
        <f>SUM(AG268:AG298)</f>
        <v>0</v>
      </c>
      <c r="AH299" s="19" t="str">
        <f>SUM(AH268:AH298)</f>
        <v>0</v>
      </c>
      <c r="AI299" s="19" t="str">
        <f>SUM(AI268:AI298)</f>
        <v>0</v>
      </c>
      <c r="AJ299" s="19" t="str">
        <f>SUM(AJ268:AJ298)</f>
        <v>0</v>
      </c>
      <c r="AK299" s="19" t="str">
        <f>SUM(AK268:AK298)</f>
        <v>0</v>
      </c>
      <c r="AL299" s="21" t="str">
        <f>SUM(AL268:AL298)</f>
        <v>0</v>
      </c>
      <c r="AM299" s="19" t="str">
        <f>SUM(AM268:AM298)</f>
        <v>0</v>
      </c>
      <c r="AN299" s="19" t="str">
        <f>SUM(AN268:AN298)</f>
        <v>0</v>
      </c>
      <c r="AO299" s="19" t="str">
        <f>SUM(AO268:AO298)</f>
        <v>0</v>
      </c>
      <c r="AP299" s="19" t="str">
        <f>SUM(AP268:AP298)</f>
        <v>0</v>
      </c>
      <c r="AQ299" s="19" t="str">
        <f>SUM(AQ268:AQ298)</f>
        <v>0</v>
      </c>
      <c r="AR299" s="19" t="str">
        <f>SUM(AR268:AR298)</f>
        <v>0</v>
      </c>
      <c r="AS299" s="19" t="str">
        <f>SUM(AS268:AS298)</f>
        <v>0</v>
      </c>
      <c r="AT299" s="19" t="str">
        <f>SUM(AT268:AT298)</f>
        <v>0</v>
      </c>
      <c r="AU299" s="19" t="str">
        <f>SUM(AU268:AU298)</f>
        <v>0</v>
      </c>
      <c r="AV299" s="27"/>
      <c r="AW299" s="24"/>
      <c r="AX299" s="27"/>
      <c r="AY299" s="27"/>
    </row>
    <row r="300" spans="1:51" customHeight="1" ht="20">
      <c r="A300" s="33"/>
      <c r="B300" s="9"/>
      <c r="C300" s="11" t="s">
        <v>288</v>
      </c>
      <c r="D300" s="11"/>
      <c r="E300" s="33"/>
      <c r="F300" s="33"/>
      <c r="G300" s="33"/>
      <c r="H300" s="33"/>
      <c r="I300" s="18"/>
      <c r="J300" s="14"/>
      <c r="K300" s="18"/>
      <c r="L300" s="18"/>
      <c r="M300" s="20"/>
      <c r="N300" s="20"/>
      <c r="O300" s="20"/>
      <c r="P300" s="20"/>
      <c r="Q300" s="20"/>
      <c r="R300" s="20"/>
      <c r="S300" s="14"/>
      <c r="T300" s="14"/>
      <c r="U300" s="14"/>
      <c r="V300" s="14"/>
      <c r="W300" s="16"/>
      <c r="X300" s="16"/>
      <c r="Y300" s="16"/>
      <c r="Z300" s="16"/>
      <c r="AA300" s="16"/>
      <c r="AB300" s="20"/>
      <c r="AC300" s="16"/>
      <c r="AD300" s="16"/>
      <c r="AE300" s="16"/>
      <c r="AF300" s="20"/>
      <c r="AG300" s="20"/>
      <c r="AH300" s="20"/>
      <c r="AI300" s="20"/>
      <c r="AJ300" s="20"/>
      <c r="AK300" s="20"/>
      <c r="AL300" s="22"/>
      <c r="AM300" s="20"/>
      <c r="AN300" s="20"/>
      <c r="AO300" s="20"/>
      <c r="AP300" s="20"/>
      <c r="AQ300" s="20"/>
      <c r="AR300" s="20"/>
      <c r="AS300" s="20"/>
      <c r="AT300" s="20"/>
      <c r="AU300" s="20"/>
      <c r="AV300" s="28"/>
      <c r="AW300" s="25"/>
      <c r="AX300" s="28"/>
      <c r="AY300" s="28"/>
    </row>
    <row r="301" spans="1:51">
      <c r="A301" s="31">
        <v>241</v>
      </c>
      <c r="B301" s="7">
        <v>41444</v>
      </c>
      <c r="C301" s="7" t="s">
        <v>364</v>
      </c>
      <c r="D301" s="7" t="s">
        <v>10</v>
      </c>
      <c r="E301" s="31" t="s">
        <v>307</v>
      </c>
      <c r="F301" s="31" t="s">
        <v>4</v>
      </c>
      <c r="G301" s="31" t="s">
        <v>26</v>
      </c>
      <c r="H301" s="31" t="s">
        <v>2</v>
      </c>
      <c r="I301" s="34">
        <v>0.0</v>
      </c>
      <c r="J301" s="35">
        <v>21.0</v>
      </c>
      <c r="K301" s="34">
        <v>168.0</v>
      </c>
      <c r="L301" s="34">
        <v>0</v>
      </c>
      <c r="M301" s="36">
        <v>182687.0</v>
      </c>
      <c r="N301" s="36">
        <v>18000.0</v>
      </c>
      <c r="O301" s="36">
        <v>3836427.0</v>
      </c>
      <c r="P301" s="36">
        <v>0</v>
      </c>
      <c r="Q301" s="36">
        <v>0</v>
      </c>
      <c r="R301" s="36">
        <v>3836427.0</v>
      </c>
      <c r="S301" s="35">
        <v>0</v>
      </c>
      <c r="T301" s="35">
        <v>0</v>
      </c>
      <c r="U301" s="35">
        <v>0</v>
      </c>
      <c r="V301" s="35">
        <v>0</v>
      </c>
      <c r="W301" s="37" t="str">
        <f>IF(S301="",0,S301*1.5)</f>
        <v>0</v>
      </c>
      <c r="X301" s="37" t="str">
        <f>IF(T301="",0,T301*2)</f>
        <v>0</v>
      </c>
      <c r="Y301" s="37" t="str">
        <f>IF(U301="",0,U301*3)</f>
        <v>0</v>
      </c>
      <c r="Z301" s="37" t="str">
        <f>IF(V301="",0,V301*4)</f>
        <v>0</v>
      </c>
      <c r="AA301" s="37" t="str">
        <f>SUM(W301:Z301)</f>
        <v>0</v>
      </c>
      <c r="AB301" s="36" t="str">
        <f>IF(N301="",0,N301*AA301)</f>
        <v>0</v>
      </c>
      <c r="AC301" s="37">
        <v>0</v>
      </c>
      <c r="AD301" s="37">
        <v>0</v>
      </c>
      <c r="AE301" s="37" t="str">
        <f>AB301+AD301</f>
        <v>0</v>
      </c>
      <c r="AF301" s="36">
        <v>0</v>
      </c>
      <c r="AG301" s="36">
        <v>0</v>
      </c>
      <c r="AH301" s="36">
        <v>0</v>
      </c>
      <c r="AI301" s="36">
        <v>0</v>
      </c>
      <c r="AJ301" s="36">
        <v>0</v>
      </c>
      <c r="AK301" s="36" t="str">
        <f>SUM(AH301:AJ301)</f>
        <v>0</v>
      </c>
      <c r="AL301" s="38">
        <v>0</v>
      </c>
      <c r="AM301" s="36" t="str">
        <f>AK301+AL301+AQ301+AR301+AS301+AT301+AU301</f>
        <v>0</v>
      </c>
      <c r="AN301" s="36" t="str">
        <f>AG301+AE301+AF301</f>
        <v>0</v>
      </c>
      <c r="AO301" s="36" t="str">
        <f>AN301-AM301</f>
        <v>0</v>
      </c>
      <c r="AP301" s="36" t="str">
        <f>AO301</f>
        <v>0</v>
      </c>
      <c r="AQ301" s="36">
        <v>0</v>
      </c>
      <c r="AR301" s="36">
        <v>0</v>
      </c>
      <c r="AS301" s="36">
        <v>0</v>
      </c>
      <c r="AT301" s="36">
        <v>0</v>
      </c>
      <c r="AU301" s="36">
        <v>0</v>
      </c>
      <c r="AV301" s="26" t="s">
        <v>362</v>
      </c>
      <c r="AW301" s="23" t="s">
        <v>363</v>
      </c>
      <c r="AX301" s="26" t="s">
        <v>362</v>
      </c>
      <c r="AY301" s="26"/>
    </row>
    <row r="302" spans="1:51">
      <c r="A302" s="31">
        <v>242</v>
      </c>
      <c r="B302" s="7">
        <v>42407</v>
      </c>
      <c r="C302" s="7" t="s">
        <v>361</v>
      </c>
      <c r="D302" s="7" t="s">
        <v>308</v>
      </c>
      <c r="E302" s="31" t="s">
        <v>307</v>
      </c>
      <c r="F302" s="31" t="s">
        <v>4</v>
      </c>
      <c r="G302" s="31" t="s">
        <v>14</v>
      </c>
      <c r="H302" s="31" t="s">
        <v>2</v>
      </c>
      <c r="I302" s="34">
        <v>0.0</v>
      </c>
      <c r="J302" s="35">
        <v>21.0</v>
      </c>
      <c r="K302" s="34">
        <v>168.0</v>
      </c>
      <c r="L302" s="34">
        <v>0</v>
      </c>
      <c r="M302" s="36">
        <v>144200.0</v>
      </c>
      <c r="N302" s="36">
        <v>13000.0</v>
      </c>
      <c r="O302" s="36">
        <v>3028200.0</v>
      </c>
      <c r="P302" s="36">
        <v>0</v>
      </c>
      <c r="Q302" s="36">
        <v>0</v>
      </c>
      <c r="R302" s="36">
        <v>3028200.0</v>
      </c>
      <c r="S302" s="35">
        <v>0</v>
      </c>
      <c r="T302" s="35">
        <v>0</v>
      </c>
      <c r="U302" s="35">
        <v>0</v>
      </c>
      <c r="V302" s="35">
        <v>0</v>
      </c>
      <c r="W302" s="37" t="str">
        <f>IF(S302="",0,S302*1.5)</f>
        <v>0</v>
      </c>
      <c r="X302" s="37" t="str">
        <f>IF(T302="",0,T302*2)</f>
        <v>0</v>
      </c>
      <c r="Y302" s="37" t="str">
        <f>IF(U302="",0,U302*3)</f>
        <v>0</v>
      </c>
      <c r="Z302" s="37" t="str">
        <f>IF(V302="",0,V302*4)</f>
        <v>0</v>
      </c>
      <c r="AA302" s="37" t="str">
        <f>SUM(W302:Z302)</f>
        <v>0</v>
      </c>
      <c r="AB302" s="36" t="str">
        <f>IF(N302="",0,N302*AA302)</f>
        <v>0</v>
      </c>
      <c r="AC302" s="37">
        <v>0</v>
      </c>
      <c r="AD302" s="37">
        <v>0</v>
      </c>
      <c r="AE302" s="37" t="str">
        <f>AB302+AD302</f>
        <v>0</v>
      </c>
      <c r="AF302" s="36">
        <v>0</v>
      </c>
      <c r="AG302" s="36">
        <v>0</v>
      </c>
      <c r="AH302" s="36">
        <v>0</v>
      </c>
      <c r="AI302" s="36">
        <v>0</v>
      </c>
      <c r="AJ302" s="36">
        <v>0</v>
      </c>
      <c r="AK302" s="36" t="str">
        <f>SUM(AH302:AJ302)</f>
        <v>0</v>
      </c>
      <c r="AL302" s="38">
        <v>0</v>
      </c>
      <c r="AM302" s="36" t="str">
        <f>AK302+AL302+AQ302+AR302+AS302+AT302+AU302</f>
        <v>0</v>
      </c>
      <c r="AN302" s="36" t="str">
        <f>AG302+AE302+AF302</f>
        <v>0</v>
      </c>
      <c r="AO302" s="36" t="str">
        <f>AN302-AM302</f>
        <v>0</v>
      </c>
      <c r="AP302" s="36" t="str">
        <f>AO302</f>
        <v>0</v>
      </c>
      <c r="AQ302" s="36">
        <v>0</v>
      </c>
      <c r="AR302" s="36">
        <v>0</v>
      </c>
      <c r="AS302" s="36">
        <v>0</v>
      </c>
      <c r="AT302" s="36">
        <v>0</v>
      </c>
      <c r="AU302" s="36">
        <v>0</v>
      </c>
      <c r="AV302" s="26" t="s">
        <v>359</v>
      </c>
      <c r="AW302" s="23" t="s">
        <v>360</v>
      </c>
      <c r="AX302" s="26" t="s">
        <v>359</v>
      </c>
      <c r="AY302" s="26"/>
    </row>
    <row r="303" spans="1:51">
      <c r="A303" s="31">
        <v>243</v>
      </c>
      <c r="B303" s="7">
        <v>41506</v>
      </c>
      <c r="C303" s="7" t="s">
        <v>358</v>
      </c>
      <c r="D303" s="7" t="s">
        <v>312</v>
      </c>
      <c r="E303" s="31" t="s">
        <v>307</v>
      </c>
      <c r="F303" s="31" t="s">
        <v>4</v>
      </c>
      <c r="G303" s="31" t="s">
        <v>26</v>
      </c>
      <c r="H303" s="31" t="s">
        <v>2</v>
      </c>
      <c r="I303" s="34">
        <v>0.0</v>
      </c>
      <c r="J303" s="35">
        <v>21.0</v>
      </c>
      <c r="K303" s="34">
        <v>168.0</v>
      </c>
      <c r="L303" s="34">
        <v>0</v>
      </c>
      <c r="M303" s="36">
        <v>160737.9</v>
      </c>
      <c r="N303" s="36">
        <v>17000.0</v>
      </c>
      <c r="O303" s="36">
        <v>3375496.0</v>
      </c>
      <c r="P303" s="36">
        <v>0</v>
      </c>
      <c r="Q303" s="36">
        <v>0</v>
      </c>
      <c r="R303" s="36">
        <v>3375496.0</v>
      </c>
      <c r="S303" s="35">
        <v>0</v>
      </c>
      <c r="T303" s="35">
        <v>0</v>
      </c>
      <c r="U303" s="35">
        <v>0</v>
      </c>
      <c r="V303" s="35">
        <v>0</v>
      </c>
      <c r="W303" s="37" t="str">
        <f>IF(S303="",0,S303*1.5)</f>
        <v>0</v>
      </c>
      <c r="X303" s="37" t="str">
        <f>IF(T303="",0,T303*2)</f>
        <v>0</v>
      </c>
      <c r="Y303" s="37" t="str">
        <f>IF(U303="",0,U303*3)</f>
        <v>0</v>
      </c>
      <c r="Z303" s="37" t="str">
        <f>IF(V303="",0,V303*4)</f>
        <v>0</v>
      </c>
      <c r="AA303" s="37" t="str">
        <f>SUM(W303:Z303)</f>
        <v>0</v>
      </c>
      <c r="AB303" s="36" t="str">
        <f>IF(N303="",0,N303*AA303)</f>
        <v>0</v>
      </c>
      <c r="AC303" s="37">
        <v>0</v>
      </c>
      <c r="AD303" s="37">
        <v>0</v>
      </c>
      <c r="AE303" s="37" t="str">
        <f>AB303+AD303</f>
        <v>0</v>
      </c>
      <c r="AF303" s="36">
        <v>0</v>
      </c>
      <c r="AG303" s="36">
        <v>0</v>
      </c>
      <c r="AH303" s="36">
        <v>0</v>
      </c>
      <c r="AI303" s="36">
        <v>0</v>
      </c>
      <c r="AJ303" s="36">
        <v>0</v>
      </c>
      <c r="AK303" s="36" t="str">
        <f>SUM(AH303:AJ303)</f>
        <v>0</v>
      </c>
      <c r="AL303" s="38">
        <v>0</v>
      </c>
      <c r="AM303" s="36" t="str">
        <f>AK303+AL303+AQ303+AR303+AS303+AT303+AU303</f>
        <v>0</v>
      </c>
      <c r="AN303" s="36" t="str">
        <f>AG303+AE303+AF303</f>
        <v>0</v>
      </c>
      <c r="AO303" s="36" t="str">
        <f>AN303-AM303</f>
        <v>0</v>
      </c>
      <c r="AP303" s="36" t="str">
        <f>AO303</f>
        <v>0</v>
      </c>
      <c r="AQ303" s="36">
        <v>0</v>
      </c>
      <c r="AR303" s="36">
        <v>0</v>
      </c>
      <c r="AS303" s="36">
        <v>0</v>
      </c>
      <c r="AT303" s="36">
        <v>0</v>
      </c>
      <c r="AU303" s="36">
        <v>0</v>
      </c>
      <c r="AV303" s="26" t="s">
        <v>356</v>
      </c>
      <c r="AW303" s="23" t="s">
        <v>357</v>
      </c>
      <c r="AX303" s="26" t="s">
        <v>356</v>
      </c>
      <c r="AY303" s="26"/>
    </row>
    <row r="304" spans="1:51">
      <c r="A304" s="31">
        <v>244</v>
      </c>
      <c r="B304" s="7">
        <v>41544</v>
      </c>
      <c r="C304" s="7" t="s">
        <v>355</v>
      </c>
      <c r="D304" s="7" t="s">
        <v>354</v>
      </c>
      <c r="E304" s="31" t="s">
        <v>307</v>
      </c>
      <c r="F304" s="31" t="s">
        <v>4</v>
      </c>
      <c r="G304" s="31" t="s">
        <v>14</v>
      </c>
      <c r="H304" s="31" t="s">
        <v>2</v>
      </c>
      <c r="I304" s="34">
        <v>0.0</v>
      </c>
      <c r="J304" s="35">
        <v>21.0</v>
      </c>
      <c r="K304" s="34">
        <v>168.0</v>
      </c>
      <c r="L304" s="34">
        <v>0</v>
      </c>
      <c r="M304" s="36">
        <v>207128.1</v>
      </c>
      <c r="N304" s="36">
        <v>19000.0</v>
      </c>
      <c r="O304" s="36">
        <v>4349690.0</v>
      </c>
      <c r="P304" s="36">
        <v>0</v>
      </c>
      <c r="Q304" s="36">
        <v>0</v>
      </c>
      <c r="R304" s="36">
        <v>4349690.0</v>
      </c>
      <c r="S304" s="35">
        <v>0</v>
      </c>
      <c r="T304" s="35">
        <v>0</v>
      </c>
      <c r="U304" s="35">
        <v>0</v>
      </c>
      <c r="V304" s="35">
        <v>0</v>
      </c>
      <c r="W304" s="37" t="str">
        <f>IF(S304="",0,S304*1.5)</f>
        <v>0</v>
      </c>
      <c r="X304" s="37" t="str">
        <f>IF(T304="",0,T304*2)</f>
        <v>0</v>
      </c>
      <c r="Y304" s="37" t="str">
        <f>IF(U304="",0,U304*3)</f>
        <v>0</v>
      </c>
      <c r="Z304" s="37" t="str">
        <f>IF(V304="",0,V304*4)</f>
        <v>0</v>
      </c>
      <c r="AA304" s="37" t="str">
        <f>SUM(W304:Z304)</f>
        <v>0</v>
      </c>
      <c r="AB304" s="36" t="str">
        <f>IF(N304="",0,N304*AA304)</f>
        <v>0</v>
      </c>
      <c r="AC304" s="37">
        <v>0</v>
      </c>
      <c r="AD304" s="37">
        <v>0</v>
      </c>
      <c r="AE304" s="37" t="str">
        <f>AB304+AD304</f>
        <v>0</v>
      </c>
      <c r="AF304" s="36">
        <v>0</v>
      </c>
      <c r="AG304" s="36">
        <v>0</v>
      </c>
      <c r="AH304" s="36">
        <v>0</v>
      </c>
      <c r="AI304" s="36">
        <v>0</v>
      </c>
      <c r="AJ304" s="36">
        <v>0</v>
      </c>
      <c r="AK304" s="36" t="str">
        <f>SUM(AH304:AJ304)</f>
        <v>0</v>
      </c>
      <c r="AL304" s="38">
        <v>0</v>
      </c>
      <c r="AM304" s="36" t="str">
        <f>AK304+AL304+AQ304+AR304+AS304+AT304+AU304</f>
        <v>0</v>
      </c>
      <c r="AN304" s="36" t="str">
        <f>AG304+AE304+AF304</f>
        <v>0</v>
      </c>
      <c r="AO304" s="36" t="str">
        <f>AN304-AM304</f>
        <v>0</v>
      </c>
      <c r="AP304" s="36" t="str">
        <f>AO304</f>
        <v>0</v>
      </c>
      <c r="AQ304" s="36">
        <v>0</v>
      </c>
      <c r="AR304" s="36">
        <v>0</v>
      </c>
      <c r="AS304" s="36">
        <v>0</v>
      </c>
      <c r="AT304" s="36">
        <v>0</v>
      </c>
      <c r="AU304" s="36">
        <v>0</v>
      </c>
      <c r="AV304" s="26" t="s">
        <v>352</v>
      </c>
      <c r="AW304" s="23" t="s">
        <v>353</v>
      </c>
      <c r="AX304" s="26" t="s">
        <v>352</v>
      </c>
      <c r="AY304" s="26"/>
    </row>
    <row r="305" spans="1:51">
      <c r="A305" s="31">
        <v>245</v>
      </c>
      <c r="B305" s="7">
        <v>40491</v>
      </c>
      <c r="C305" s="7" t="s">
        <v>351</v>
      </c>
      <c r="D305" s="7" t="s">
        <v>10</v>
      </c>
      <c r="E305" s="31" t="s">
        <v>307</v>
      </c>
      <c r="F305" s="31" t="s">
        <v>4</v>
      </c>
      <c r="G305" s="31" t="s">
        <v>122</v>
      </c>
      <c r="H305" s="31" t="s">
        <v>2</v>
      </c>
      <c r="I305" s="34">
        <v>0.0</v>
      </c>
      <c r="J305" s="35">
        <v>21.0</v>
      </c>
      <c r="K305" s="34">
        <v>168.0</v>
      </c>
      <c r="L305" s="34">
        <v>0</v>
      </c>
      <c r="M305" s="36">
        <v>181591.67</v>
      </c>
      <c r="N305" s="36">
        <v>18000.0</v>
      </c>
      <c r="O305" s="36">
        <v>3813425.0</v>
      </c>
      <c r="P305" s="36">
        <v>0</v>
      </c>
      <c r="Q305" s="36">
        <v>0</v>
      </c>
      <c r="R305" s="36">
        <v>3813425.0</v>
      </c>
      <c r="S305" s="35">
        <v>0</v>
      </c>
      <c r="T305" s="35">
        <v>0</v>
      </c>
      <c r="U305" s="35">
        <v>0</v>
      </c>
      <c r="V305" s="35">
        <v>0</v>
      </c>
      <c r="W305" s="37" t="str">
        <f>IF(S305="",0,S305*1.5)</f>
        <v>0</v>
      </c>
      <c r="X305" s="37" t="str">
        <f>IF(T305="",0,T305*2)</f>
        <v>0</v>
      </c>
      <c r="Y305" s="37" t="str">
        <f>IF(U305="",0,U305*3)</f>
        <v>0</v>
      </c>
      <c r="Z305" s="37" t="str">
        <f>IF(V305="",0,V305*4)</f>
        <v>0</v>
      </c>
      <c r="AA305" s="37" t="str">
        <f>SUM(W305:Z305)</f>
        <v>0</v>
      </c>
      <c r="AB305" s="36" t="str">
        <f>IF(N305="",0,N305*AA305)</f>
        <v>0</v>
      </c>
      <c r="AC305" s="37">
        <v>0</v>
      </c>
      <c r="AD305" s="37">
        <v>0</v>
      </c>
      <c r="AE305" s="37" t="str">
        <f>AB305+AD305</f>
        <v>0</v>
      </c>
      <c r="AF305" s="36">
        <v>0</v>
      </c>
      <c r="AG305" s="36">
        <v>0</v>
      </c>
      <c r="AH305" s="36">
        <v>0</v>
      </c>
      <c r="AI305" s="36">
        <v>0</v>
      </c>
      <c r="AJ305" s="36">
        <v>0</v>
      </c>
      <c r="AK305" s="36" t="str">
        <f>SUM(AH305:AJ305)</f>
        <v>0</v>
      </c>
      <c r="AL305" s="38">
        <v>0</v>
      </c>
      <c r="AM305" s="36" t="str">
        <f>AK305+AL305+AQ305+AR305+AS305+AT305+AU305</f>
        <v>0</v>
      </c>
      <c r="AN305" s="36" t="str">
        <f>AG305+AE305+AF305</f>
        <v>0</v>
      </c>
      <c r="AO305" s="36" t="str">
        <f>AN305-AM305</f>
        <v>0</v>
      </c>
      <c r="AP305" s="36" t="str">
        <f>AO305</f>
        <v>0</v>
      </c>
      <c r="AQ305" s="36">
        <v>0</v>
      </c>
      <c r="AR305" s="36">
        <v>0</v>
      </c>
      <c r="AS305" s="36">
        <v>0</v>
      </c>
      <c r="AT305" s="36">
        <v>0</v>
      </c>
      <c r="AU305" s="36">
        <v>0</v>
      </c>
      <c r="AV305" s="26" t="s">
        <v>349</v>
      </c>
      <c r="AW305" s="23" t="s">
        <v>350</v>
      </c>
      <c r="AX305" s="26" t="s">
        <v>349</v>
      </c>
      <c r="AY305" s="26"/>
    </row>
    <row r="306" spans="1:51">
      <c r="A306" s="31">
        <v>246</v>
      </c>
      <c r="B306" s="7">
        <v>20005</v>
      </c>
      <c r="C306" s="7" t="s">
        <v>348</v>
      </c>
      <c r="D306" s="7" t="s">
        <v>10</v>
      </c>
      <c r="E306" s="31" t="s">
        <v>307</v>
      </c>
      <c r="F306" s="31" t="s">
        <v>4</v>
      </c>
      <c r="G306" s="31" t="s">
        <v>3</v>
      </c>
      <c r="H306" s="31" t="s">
        <v>2</v>
      </c>
      <c r="I306" s="34">
        <v>0.0</v>
      </c>
      <c r="J306" s="35">
        <v>21.0</v>
      </c>
      <c r="K306" s="34">
        <v>168.0</v>
      </c>
      <c r="L306" s="34">
        <v>0</v>
      </c>
      <c r="M306" s="36">
        <v>187074.86</v>
      </c>
      <c r="N306" s="36">
        <v>18000.0</v>
      </c>
      <c r="O306" s="36">
        <v>3928572.0</v>
      </c>
      <c r="P306" s="36">
        <v>0</v>
      </c>
      <c r="Q306" s="36">
        <v>0</v>
      </c>
      <c r="R306" s="36">
        <v>3928572.0</v>
      </c>
      <c r="S306" s="35">
        <v>0</v>
      </c>
      <c r="T306" s="35">
        <v>0</v>
      </c>
      <c r="U306" s="35">
        <v>0</v>
      </c>
      <c r="V306" s="35">
        <v>0</v>
      </c>
      <c r="W306" s="37" t="str">
        <f>IF(S306="",0,S306*1.5)</f>
        <v>0</v>
      </c>
      <c r="X306" s="37" t="str">
        <f>IF(T306="",0,T306*2)</f>
        <v>0</v>
      </c>
      <c r="Y306" s="37" t="str">
        <f>IF(U306="",0,U306*3)</f>
        <v>0</v>
      </c>
      <c r="Z306" s="37" t="str">
        <f>IF(V306="",0,V306*4)</f>
        <v>0</v>
      </c>
      <c r="AA306" s="37" t="str">
        <f>SUM(W306:Z306)</f>
        <v>0</v>
      </c>
      <c r="AB306" s="36" t="str">
        <f>IF(N306="",0,N306*AA306)</f>
        <v>0</v>
      </c>
      <c r="AC306" s="37">
        <v>0</v>
      </c>
      <c r="AD306" s="37">
        <v>0</v>
      </c>
      <c r="AE306" s="37" t="str">
        <f>AB306+AD306</f>
        <v>0</v>
      </c>
      <c r="AF306" s="36">
        <v>0</v>
      </c>
      <c r="AG306" s="36">
        <v>0</v>
      </c>
      <c r="AH306" s="36">
        <v>0</v>
      </c>
      <c r="AI306" s="36">
        <v>0</v>
      </c>
      <c r="AJ306" s="36">
        <v>0</v>
      </c>
      <c r="AK306" s="36" t="str">
        <f>SUM(AH306:AJ306)</f>
        <v>0</v>
      </c>
      <c r="AL306" s="38">
        <v>0</v>
      </c>
      <c r="AM306" s="36" t="str">
        <f>AK306+AL306+AQ306+AR306+AS306+AT306+AU306</f>
        <v>0</v>
      </c>
      <c r="AN306" s="36" t="str">
        <f>AG306+AE306+AF306</f>
        <v>0</v>
      </c>
      <c r="AO306" s="36" t="str">
        <f>AN306-AM306</f>
        <v>0</v>
      </c>
      <c r="AP306" s="36" t="str">
        <f>AO306</f>
        <v>0</v>
      </c>
      <c r="AQ306" s="36">
        <v>0</v>
      </c>
      <c r="AR306" s="36">
        <v>0</v>
      </c>
      <c r="AS306" s="36">
        <v>0</v>
      </c>
      <c r="AT306" s="36">
        <v>0</v>
      </c>
      <c r="AU306" s="36">
        <v>0</v>
      </c>
      <c r="AV306" s="26" t="s">
        <v>346</v>
      </c>
      <c r="AW306" s="23" t="s">
        <v>347</v>
      </c>
      <c r="AX306" s="26" t="s">
        <v>346</v>
      </c>
      <c r="AY306" s="26"/>
    </row>
    <row r="307" spans="1:51" customHeight="1" ht="22">
      <c r="A307" s="32"/>
      <c r="B307" s="8"/>
      <c r="C307" s="10" t="s">
        <v>275</v>
      </c>
      <c r="D307" s="10"/>
      <c r="E307" s="32"/>
      <c r="F307" s="32"/>
      <c r="G307" s="32"/>
      <c r="H307" s="32"/>
      <c r="I307" s="17"/>
      <c r="J307" s="13" t="str">
        <f>SUM(J301:J306)</f>
        <v>0</v>
      </c>
      <c r="K307" s="17" t="str">
        <f>SUM(K301:K306)</f>
        <v>0</v>
      </c>
      <c r="L307" s="17" t="str">
        <f>SUM(L301:L306)</f>
        <v>0</v>
      </c>
      <c r="M307" s="19" t="str">
        <f>SUM(M301:M306)</f>
        <v>0</v>
      </c>
      <c r="N307" s="19" t="str">
        <f>SUM(N301:N306)</f>
        <v>0</v>
      </c>
      <c r="O307" s="19" t="str">
        <f>SUM(O301:O306)</f>
        <v>0</v>
      </c>
      <c r="P307" s="19" t="str">
        <f>SUM(P301:P306)</f>
        <v>0</v>
      </c>
      <c r="Q307" s="19" t="str">
        <f>SUM(Q301:Q306)</f>
        <v>0</v>
      </c>
      <c r="R307" s="19" t="str">
        <f>SUM(R301:R306)</f>
        <v>0</v>
      </c>
      <c r="S307" s="13" t="str">
        <f>SUM(S301:S306)</f>
        <v>0</v>
      </c>
      <c r="T307" s="13" t="str">
        <f>SUM(T301:T306)</f>
        <v>0</v>
      </c>
      <c r="U307" s="13" t="str">
        <f>SUM(U301:U306)</f>
        <v>0</v>
      </c>
      <c r="V307" s="13" t="str">
        <f>SUM(V301:V306)</f>
        <v>0</v>
      </c>
      <c r="W307" s="15" t="str">
        <f>SUM(W301:W306)</f>
        <v>0</v>
      </c>
      <c r="X307" s="15" t="str">
        <f>SUM(X301:X306)</f>
        <v>0</v>
      </c>
      <c r="Y307" s="15" t="str">
        <f>SUM(Y301:Y306)</f>
        <v>0</v>
      </c>
      <c r="Z307" s="15" t="str">
        <f>SUM(Z301:Z306)</f>
        <v>0</v>
      </c>
      <c r="AA307" s="15" t="str">
        <f>SUM(AA301:AA306)</f>
        <v>0</v>
      </c>
      <c r="AB307" s="19" t="str">
        <f>SUM(AB301:AB306)</f>
        <v>0</v>
      </c>
      <c r="AC307" s="15" t="str">
        <f>SUM(AC301:AC306)</f>
        <v>0</v>
      </c>
      <c r="AD307" s="15" t="str">
        <f>SUM(AD301:AD306)</f>
        <v>0</v>
      </c>
      <c r="AE307" s="15" t="str">
        <f>SUM(AE301:AE306)</f>
        <v>0</v>
      </c>
      <c r="AF307" s="19" t="str">
        <f>SUM(AF301:AF306)</f>
        <v>0</v>
      </c>
      <c r="AG307" s="19" t="str">
        <f>SUM(AG301:AG306)</f>
        <v>0</v>
      </c>
      <c r="AH307" s="19" t="str">
        <f>SUM(AH301:AH306)</f>
        <v>0</v>
      </c>
      <c r="AI307" s="19" t="str">
        <f>SUM(AI301:AI306)</f>
        <v>0</v>
      </c>
      <c r="AJ307" s="19" t="str">
        <f>SUM(AJ301:AJ306)</f>
        <v>0</v>
      </c>
      <c r="AK307" s="19" t="str">
        <f>SUM(AK301:AK306)</f>
        <v>0</v>
      </c>
      <c r="AL307" s="21" t="str">
        <f>SUM(AL301:AL306)</f>
        <v>0</v>
      </c>
      <c r="AM307" s="19" t="str">
        <f>SUM(AM301:AM306)</f>
        <v>0</v>
      </c>
      <c r="AN307" s="19" t="str">
        <f>SUM(AN301:AN306)</f>
        <v>0</v>
      </c>
      <c r="AO307" s="19" t="str">
        <f>SUM(AO301:AO306)</f>
        <v>0</v>
      </c>
      <c r="AP307" s="19" t="str">
        <f>SUM(AP301:AP306)</f>
        <v>0</v>
      </c>
      <c r="AQ307" s="19" t="str">
        <f>SUM(AQ301:AQ306)</f>
        <v>0</v>
      </c>
      <c r="AR307" s="19" t="str">
        <f>SUM(AR301:AR306)</f>
        <v>0</v>
      </c>
      <c r="AS307" s="19" t="str">
        <f>SUM(AS301:AS306)</f>
        <v>0</v>
      </c>
      <c r="AT307" s="19" t="str">
        <f>SUM(AT301:AT306)</f>
        <v>0</v>
      </c>
      <c r="AU307" s="19" t="str">
        <f>SUM(AU301:AU306)</f>
        <v>0</v>
      </c>
      <c r="AV307" s="27"/>
      <c r="AW307" s="24"/>
      <c r="AX307" s="27"/>
      <c r="AY307" s="27"/>
    </row>
    <row r="308" spans="1:51" customHeight="1" ht="20">
      <c r="A308" s="33"/>
      <c r="B308" s="9"/>
      <c r="C308" s="11" t="s">
        <v>289</v>
      </c>
      <c r="D308" s="11"/>
      <c r="E308" s="33"/>
      <c r="F308" s="33"/>
      <c r="G308" s="33"/>
      <c r="H308" s="33"/>
      <c r="I308" s="18"/>
      <c r="J308" s="14"/>
      <c r="K308" s="18"/>
      <c r="L308" s="18"/>
      <c r="M308" s="20"/>
      <c r="N308" s="20"/>
      <c r="O308" s="20"/>
      <c r="P308" s="20"/>
      <c r="Q308" s="20"/>
      <c r="R308" s="20"/>
      <c r="S308" s="14"/>
      <c r="T308" s="14"/>
      <c r="U308" s="14"/>
      <c r="V308" s="14"/>
      <c r="W308" s="16"/>
      <c r="X308" s="16"/>
      <c r="Y308" s="16"/>
      <c r="Z308" s="16"/>
      <c r="AA308" s="16"/>
      <c r="AB308" s="20"/>
      <c r="AC308" s="16"/>
      <c r="AD308" s="16"/>
      <c r="AE308" s="16"/>
      <c r="AF308" s="20"/>
      <c r="AG308" s="20"/>
      <c r="AH308" s="20"/>
      <c r="AI308" s="20"/>
      <c r="AJ308" s="20"/>
      <c r="AK308" s="20"/>
      <c r="AL308" s="22"/>
      <c r="AM308" s="20"/>
      <c r="AN308" s="20"/>
      <c r="AO308" s="20"/>
      <c r="AP308" s="20"/>
      <c r="AQ308" s="20"/>
      <c r="AR308" s="20"/>
      <c r="AS308" s="20"/>
      <c r="AT308" s="20"/>
      <c r="AU308" s="20"/>
      <c r="AV308" s="28"/>
      <c r="AW308" s="25"/>
      <c r="AX308" s="28"/>
      <c r="AY308" s="28"/>
    </row>
    <row r="309" spans="1:51">
      <c r="A309" s="31">
        <v>247</v>
      </c>
      <c r="B309" s="7">
        <v>42941</v>
      </c>
      <c r="C309" s="7" t="s">
        <v>345</v>
      </c>
      <c r="D309" s="7" t="s">
        <v>320</v>
      </c>
      <c r="E309" s="31" t="s">
        <v>307</v>
      </c>
      <c r="F309" s="31" t="s">
        <v>4</v>
      </c>
      <c r="G309" s="31" t="s">
        <v>122</v>
      </c>
      <c r="H309" s="31" t="s">
        <v>2</v>
      </c>
      <c r="I309" s="34">
        <v>0.0</v>
      </c>
      <c r="J309" s="35">
        <v>21.0</v>
      </c>
      <c r="K309" s="34">
        <v>168.0</v>
      </c>
      <c r="L309" s="34">
        <v>0</v>
      </c>
      <c r="M309" s="36">
        <v>5952.38</v>
      </c>
      <c r="N309" s="36">
        <v>13000.0</v>
      </c>
      <c r="O309" s="36">
        <v>125000.0</v>
      </c>
      <c r="P309" s="36">
        <v>0</v>
      </c>
      <c r="Q309" s="36">
        <v>0</v>
      </c>
      <c r="R309" s="36">
        <v>125000.0</v>
      </c>
      <c r="S309" s="35">
        <v>0</v>
      </c>
      <c r="T309" s="35">
        <v>0</v>
      </c>
      <c r="U309" s="35">
        <v>0</v>
      </c>
      <c r="V309" s="35">
        <v>0</v>
      </c>
      <c r="W309" s="37" t="str">
        <f>IF(S309="",0,S309*1.5)</f>
        <v>0</v>
      </c>
      <c r="X309" s="37" t="str">
        <f>IF(T309="",0,T309*2)</f>
        <v>0</v>
      </c>
      <c r="Y309" s="37" t="str">
        <f>IF(U309="",0,U309*3)</f>
        <v>0</v>
      </c>
      <c r="Z309" s="37" t="str">
        <f>IF(V309="",0,V309*4)</f>
        <v>0</v>
      </c>
      <c r="AA309" s="37" t="str">
        <f>SUM(W309:Z309)</f>
        <v>0</v>
      </c>
      <c r="AB309" s="36" t="str">
        <f>IF(N309="",0,N309*AA309)</f>
        <v>0</v>
      </c>
      <c r="AC309" s="37">
        <v>0</v>
      </c>
      <c r="AD309" s="37">
        <v>0</v>
      </c>
      <c r="AE309" s="37" t="str">
        <f>AB309+AD309</f>
        <v>0</v>
      </c>
      <c r="AF309" s="36">
        <v>0</v>
      </c>
      <c r="AG309" s="36">
        <v>0</v>
      </c>
      <c r="AH309" s="36">
        <v>0</v>
      </c>
      <c r="AI309" s="36">
        <v>0</v>
      </c>
      <c r="AJ309" s="36">
        <v>0</v>
      </c>
      <c r="AK309" s="36" t="str">
        <f>SUM(AH309:AJ309)</f>
        <v>0</v>
      </c>
      <c r="AL309" s="38">
        <v>0</v>
      </c>
      <c r="AM309" s="36" t="str">
        <f>AK309+AL309+AQ309+AR309+AS309+AT309+AU309</f>
        <v>0</v>
      </c>
      <c r="AN309" s="36" t="str">
        <f>AG309+AE309+AF309</f>
        <v>0</v>
      </c>
      <c r="AO309" s="36" t="str">
        <f>AN309-AM309</f>
        <v>0</v>
      </c>
      <c r="AP309" s="36" t="str">
        <f>AO309</f>
        <v>0</v>
      </c>
      <c r="AQ309" s="36">
        <v>0</v>
      </c>
      <c r="AR309" s="36">
        <v>0</v>
      </c>
      <c r="AS309" s="36">
        <v>0</v>
      </c>
      <c r="AT309" s="36">
        <v>0</v>
      </c>
      <c r="AU309" s="36">
        <v>0</v>
      </c>
      <c r="AV309" s="26" t="s">
        <v>343</v>
      </c>
      <c r="AW309" s="23" t="s">
        <v>344</v>
      </c>
      <c r="AX309" s="26" t="s">
        <v>343</v>
      </c>
      <c r="AY309" s="26"/>
    </row>
    <row r="310" spans="1:51">
      <c r="A310" s="31">
        <v>248</v>
      </c>
      <c r="B310" s="7">
        <v>42942</v>
      </c>
      <c r="C310" s="7" t="s">
        <v>342</v>
      </c>
      <c r="D310" s="7" t="s">
        <v>320</v>
      </c>
      <c r="E310" s="31" t="s">
        <v>307</v>
      </c>
      <c r="F310" s="31" t="s">
        <v>4</v>
      </c>
      <c r="G310" s="31" t="s">
        <v>26</v>
      </c>
      <c r="H310" s="31" t="s">
        <v>2</v>
      </c>
      <c r="I310" s="34">
        <v>0.0</v>
      </c>
      <c r="J310" s="35">
        <v>21.0</v>
      </c>
      <c r="K310" s="34">
        <v>168.0</v>
      </c>
      <c r="L310" s="34">
        <v>0</v>
      </c>
      <c r="M310" s="36">
        <v>5952.38</v>
      </c>
      <c r="N310" s="36">
        <v>13000.0</v>
      </c>
      <c r="O310" s="36">
        <v>125000.0</v>
      </c>
      <c r="P310" s="36">
        <v>0</v>
      </c>
      <c r="Q310" s="36">
        <v>0</v>
      </c>
      <c r="R310" s="36">
        <v>125000.0</v>
      </c>
      <c r="S310" s="35">
        <v>0</v>
      </c>
      <c r="T310" s="35">
        <v>0</v>
      </c>
      <c r="U310" s="35">
        <v>0</v>
      </c>
      <c r="V310" s="35">
        <v>0</v>
      </c>
      <c r="W310" s="37" t="str">
        <f>IF(S310="",0,S310*1.5)</f>
        <v>0</v>
      </c>
      <c r="X310" s="37" t="str">
        <f>IF(T310="",0,T310*2)</f>
        <v>0</v>
      </c>
      <c r="Y310" s="37" t="str">
        <f>IF(U310="",0,U310*3)</f>
        <v>0</v>
      </c>
      <c r="Z310" s="37" t="str">
        <f>IF(V310="",0,V310*4)</f>
        <v>0</v>
      </c>
      <c r="AA310" s="37" t="str">
        <f>SUM(W310:Z310)</f>
        <v>0</v>
      </c>
      <c r="AB310" s="36" t="str">
        <f>IF(N310="",0,N310*AA310)</f>
        <v>0</v>
      </c>
      <c r="AC310" s="37">
        <v>0</v>
      </c>
      <c r="AD310" s="37">
        <v>0</v>
      </c>
      <c r="AE310" s="37" t="str">
        <f>AB310+AD310</f>
        <v>0</v>
      </c>
      <c r="AF310" s="36">
        <v>0</v>
      </c>
      <c r="AG310" s="36">
        <v>0</v>
      </c>
      <c r="AH310" s="36">
        <v>0</v>
      </c>
      <c r="AI310" s="36">
        <v>0</v>
      </c>
      <c r="AJ310" s="36">
        <v>0</v>
      </c>
      <c r="AK310" s="36" t="str">
        <f>SUM(AH310:AJ310)</f>
        <v>0</v>
      </c>
      <c r="AL310" s="38">
        <v>0</v>
      </c>
      <c r="AM310" s="36" t="str">
        <f>AK310+AL310+AQ310+AR310+AS310+AT310+AU310</f>
        <v>0</v>
      </c>
      <c r="AN310" s="36" t="str">
        <f>AG310+AE310+AF310</f>
        <v>0</v>
      </c>
      <c r="AO310" s="36" t="str">
        <f>AN310-AM310</f>
        <v>0</v>
      </c>
      <c r="AP310" s="36" t="str">
        <f>AO310</f>
        <v>0</v>
      </c>
      <c r="AQ310" s="36">
        <v>0</v>
      </c>
      <c r="AR310" s="36">
        <v>0</v>
      </c>
      <c r="AS310" s="36">
        <v>0</v>
      </c>
      <c r="AT310" s="36">
        <v>0</v>
      </c>
      <c r="AU310" s="36">
        <v>0</v>
      </c>
      <c r="AV310" s="26" t="s">
        <v>340</v>
      </c>
      <c r="AW310" s="23" t="s">
        <v>341</v>
      </c>
      <c r="AX310" s="26" t="s">
        <v>340</v>
      </c>
      <c r="AY310" s="26"/>
    </row>
    <row r="311" spans="1:51">
      <c r="A311" s="31">
        <v>249</v>
      </c>
      <c r="B311" s="7">
        <v>42940</v>
      </c>
      <c r="C311" s="7" t="s">
        <v>339</v>
      </c>
      <c r="D311" s="7" t="s">
        <v>320</v>
      </c>
      <c r="E311" s="31" t="s">
        <v>307</v>
      </c>
      <c r="F311" s="31" t="s">
        <v>4</v>
      </c>
      <c r="G311" s="31" t="s">
        <v>14</v>
      </c>
      <c r="H311" s="31" t="s">
        <v>2</v>
      </c>
      <c r="I311" s="34">
        <v>0.0</v>
      </c>
      <c r="J311" s="35">
        <v>21.0</v>
      </c>
      <c r="K311" s="34">
        <v>168.0</v>
      </c>
      <c r="L311" s="34">
        <v>0</v>
      </c>
      <c r="M311" s="36">
        <v>5952.38</v>
      </c>
      <c r="N311" s="36">
        <v>13000.0</v>
      </c>
      <c r="O311" s="36">
        <v>125000.0</v>
      </c>
      <c r="P311" s="36">
        <v>0</v>
      </c>
      <c r="Q311" s="36">
        <v>0</v>
      </c>
      <c r="R311" s="36">
        <v>125000.0</v>
      </c>
      <c r="S311" s="35">
        <v>0</v>
      </c>
      <c r="T311" s="35">
        <v>0</v>
      </c>
      <c r="U311" s="35">
        <v>0</v>
      </c>
      <c r="V311" s="35">
        <v>0</v>
      </c>
      <c r="W311" s="37" t="str">
        <f>IF(S311="",0,S311*1.5)</f>
        <v>0</v>
      </c>
      <c r="X311" s="37" t="str">
        <f>IF(T311="",0,T311*2)</f>
        <v>0</v>
      </c>
      <c r="Y311" s="37" t="str">
        <f>IF(U311="",0,U311*3)</f>
        <v>0</v>
      </c>
      <c r="Z311" s="37" t="str">
        <f>IF(V311="",0,V311*4)</f>
        <v>0</v>
      </c>
      <c r="AA311" s="37" t="str">
        <f>SUM(W311:Z311)</f>
        <v>0</v>
      </c>
      <c r="AB311" s="36" t="str">
        <f>IF(N311="",0,N311*AA311)</f>
        <v>0</v>
      </c>
      <c r="AC311" s="37">
        <v>0</v>
      </c>
      <c r="AD311" s="37">
        <v>0</v>
      </c>
      <c r="AE311" s="37" t="str">
        <f>AB311+AD311</f>
        <v>0</v>
      </c>
      <c r="AF311" s="36">
        <v>0</v>
      </c>
      <c r="AG311" s="36">
        <v>0</v>
      </c>
      <c r="AH311" s="36">
        <v>0</v>
      </c>
      <c r="AI311" s="36">
        <v>0</v>
      </c>
      <c r="AJ311" s="36">
        <v>0</v>
      </c>
      <c r="AK311" s="36" t="str">
        <f>SUM(AH311:AJ311)</f>
        <v>0</v>
      </c>
      <c r="AL311" s="38">
        <v>0</v>
      </c>
      <c r="AM311" s="36" t="str">
        <f>AK311+AL311+AQ311+AR311+AS311+AT311+AU311</f>
        <v>0</v>
      </c>
      <c r="AN311" s="36" t="str">
        <f>AG311+AE311+AF311</f>
        <v>0</v>
      </c>
      <c r="AO311" s="36" t="str">
        <f>AN311-AM311</f>
        <v>0</v>
      </c>
      <c r="AP311" s="36" t="str">
        <f>AO311</f>
        <v>0</v>
      </c>
      <c r="AQ311" s="36">
        <v>0</v>
      </c>
      <c r="AR311" s="36">
        <v>0</v>
      </c>
      <c r="AS311" s="36">
        <v>0</v>
      </c>
      <c r="AT311" s="36">
        <v>0</v>
      </c>
      <c r="AU311" s="36">
        <v>0</v>
      </c>
      <c r="AV311" s="26" t="s">
        <v>337</v>
      </c>
      <c r="AW311" s="23" t="s">
        <v>338</v>
      </c>
      <c r="AX311" s="26" t="s">
        <v>337</v>
      </c>
      <c r="AY311" s="26"/>
    </row>
    <row r="312" spans="1:51" customHeight="1" ht="22">
      <c r="A312" s="32"/>
      <c r="B312" s="8"/>
      <c r="C312" s="10" t="s">
        <v>275</v>
      </c>
      <c r="D312" s="10"/>
      <c r="E312" s="32"/>
      <c r="F312" s="32"/>
      <c r="G312" s="32"/>
      <c r="H312" s="32"/>
      <c r="I312" s="17"/>
      <c r="J312" s="13" t="str">
        <f>SUM(J309:J311)</f>
        <v>0</v>
      </c>
      <c r="K312" s="17" t="str">
        <f>SUM(K309:K311)</f>
        <v>0</v>
      </c>
      <c r="L312" s="17" t="str">
        <f>SUM(L309:L311)</f>
        <v>0</v>
      </c>
      <c r="M312" s="19" t="str">
        <f>SUM(M309:M311)</f>
        <v>0</v>
      </c>
      <c r="N312" s="19" t="str">
        <f>SUM(N309:N311)</f>
        <v>0</v>
      </c>
      <c r="O312" s="19" t="str">
        <f>SUM(O309:O311)</f>
        <v>0</v>
      </c>
      <c r="P312" s="19" t="str">
        <f>SUM(P309:P311)</f>
        <v>0</v>
      </c>
      <c r="Q312" s="19" t="str">
        <f>SUM(Q309:Q311)</f>
        <v>0</v>
      </c>
      <c r="R312" s="19" t="str">
        <f>SUM(R309:R311)</f>
        <v>0</v>
      </c>
      <c r="S312" s="13" t="str">
        <f>SUM(S309:S311)</f>
        <v>0</v>
      </c>
      <c r="T312" s="13" t="str">
        <f>SUM(T309:T311)</f>
        <v>0</v>
      </c>
      <c r="U312" s="13" t="str">
        <f>SUM(U309:U311)</f>
        <v>0</v>
      </c>
      <c r="V312" s="13" t="str">
        <f>SUM(V309:V311)</f>
        <v>0</v>
      </c>
      <c r="W312" s="15" t="str">
        <f>SUM(W309:W311)</f>
        <v>0</v>
      </c>
      <c r="X312" s="15" t="str">
        <f>SUM(X309:X311)</f>
        <v>0</v>
      </c>
      <c r="Y312" s="15" t="str">
        <f>SUM(Y309:Y311)</f>
        <v>0</v>
      </c>
      <c r="Z312" s="15" t="str">
        <f>SUM(Z309:Z311)</f>
        <v>0</v>
      </c>
      <c r="AA312" s="15" t="str">
        <f>SUM(AA309:AA311)</f>
        <v>0</v>
      </c>
      <c r="AB312" s="19" t="str">
        <f>SUM(AB309:AB311)</f>
        <v>0</v>
      </c>
      <c r="AC312" s="15" t="str">
        <f>SUM(AC309:AC311)</f>
        <v>0</v>
      </c>
      <c r="AD312" s="15" t="str">
        <f>SUM(AD309:AD311)</f>
        <v>0</v>
      </c>
      <c r="AE312" s="15" t="str">
        <f>SUM(AE309:AE311)</f>
        <v>0</v>
      </c>
      <c r="AF312" s="19" t="str">
        <f>SUM(AF309:AF311)</f>
        <v>0</v>
      </c>
      <c r="AG312" s="19" t="str">
        <f>SUM(AG309:AG311)</f>
        <v>0</v>
      </c>
      <c r="AH312" s="19" t="str">
        <f>SUM(AH309:AH311)</f>
        <v>0</v>
      </c>
      <c r="AI312" s="19" t="str">
        <f>SUM(AI309:AI311)</f>
        <v>0</v>
      </c>
      <c r="AJ312" s="19" t="str">
        <f>SUM(AJ309:AJ311)</f>
        <v>0</v>
      </c>
      <c r="AK312" s="19" t="str">
        <f>SUM(AK309:AK311)</f>
        <v>0</v>
      </c>
      <c r="AL312" s="21" t="str">
        <f>SUM(AL309:AL311)</f>
        <v>0</v>
      </c>
      <c r="AM312" s="19" t="str">
        <f>SUM(AM309:AM311)</f>
        <v>0</v>
      </c>
      <c r="AN312" s="19" t="str">
        <f>SUM(AN309:AN311)</f>
        <v>0</v>
      </c>
      <c r="AO312" s="19" t="str">
        <f>SUM(AO309:AO311)</f>
        <v>0</v>
      </c>
      <c r="AP312" s="19" t="str">
        <f>SUM(AP309:AP311)</f>
        <v>0</v>
      </c>
      <c r="AQ312" s="19" t="str">
        <f>SUM(AQ309:AQ311)</f>
        <v>0</v>
      </c>
      <c r="AR312" s="19" t="str">
        <f>SUM(AR309:AR311)</f>
        <v>0</v>
      </c>
      <c r="AS312" s="19" t="str">
        <f>SUM(AS309:AS311)</f>
        <v>0</v>
      </c>
      <c r="AT312" s="19" t="str">
        <f>SUM(AT309:AT311)</f>
        <v>0</v>
      </c>
      <c r="AU312" s="19" t="str">
        <f>SUM(AU309:AU311)</f>
        <v>0</v>
      </c>
      <c r="AV312" s="27"/>
      <c r="AW312" s="24"/>
      <c r="AX312" s="27"/>
      <c r="AY312" s="27"/>
    </row>
    <row r="313" spans="1:51" customHeight="1" ht="20">
      <c r="A313" s="33"/>
      <c r="B313" s="9"/>
      <c r="C313" s="11" t="s">
        <v>1146</v>
      </c>
      <c r="D313" s="11"/>
      <c r="E313" s="33"/>
      <c r="F313" s="33"/>
      <c r="G313" s="33"/>
      <c r="H313" s="33"/>
      <c r="I313" s="18"/>
      <c r="J313" s="14"/>
      <c r="K313" s="18"/>
      <c r="L313" s="18"/>
      <c r="M313" s="20"/>
      <c r="N313" s="20"/>
      <c r="O313" s="20"/>
      <c r="P313" s="20"/>
      <c r="Q313" s="20"/>
      <c r="R313" s="20"/>
      <c r="S313" s="14"/>
      <c r="T313" s="14"/>
      <c r="U313" s="14"/>
      <c r="V313" s="14"/>
      <c r="W313" s="16"/>
      <c r="X313" s="16"/>
      <c r="Y313" s="16"/>
      <c r="Z313" s="16"/>
      <c r="AA313" s="16"/>
      <c r="AB313" s="20"/>
      <c r="AC313" s="16"/>
      <c r="AD313" s="16"/>
      <c r="AE313" s="16"/>
      <c r="AF313" s="20"/>
      <c r="AG313" s="20"/>
      <c r="AH313" s="20"/>
      <c r="AI313" s="20"/>
      <c r="AJ313" s="20"/>
      <c r="AK313" s="20"/>
      <c r="AL313" s="22"/>
      <c r="AM313" s="20"/>
      <c r="AN313" s="20"/>
      <c r="AO313" s="20"/>
      <c r="AP313" s="20"/>
      <c r="AQ313" s="20"/>
      <c r="AR313" s="20"/>
      <c r="AS313" s="20"/>
      <c r="AT313" s="20"/>
      <c r="AU313" s="20"/>
      <c r="AV313" s="28"/>
      <c r="AW313" s="25"/>
      <c r="AX313" s="28"/>
      <c r="AY313" s="28"/>
    </row>
    <row r="314" spans="1:51">
      <c r="A314" s="31">
        <v>250</v>
      </c>
      <c r="B314" s="7">
        <v>42866</v>
      </c>
      <c r="C314" s="7" t="s">
        <v>336</v>
      </c>
      <c r="D314" s="7" t="s">
        <v>27</v>
      </c>
      <c r="E314" s="31" t="s">
        <v>307</v>
      </c>
      <c r="F314" s="31" t="s">
        <v>4</v>
      </c>
      <c r="G314" s="31" t="s">
        <v>14</v>
      </c>
      <c r="H314" s="31" t="s">
        <v>2</v>
      </c>
      <c r="I314" s="34">
        <v>0.0</v>
      </c>
      <c r="J314" s="35">
        <v>21.0</v>
      </c>
      <c r="K314" s="34">
        <v>168.0</v>
      </c>
      <c r="L314" s="34">
        <v>0</v>
      </c>
      <c r="M314" s="36">
        <v>10476.19</v>
      </c>
      <c r="N314" s="36">
        <v>27500.0</v>
      </c>
      <c r="O314" s="36">
        <v>220000.0</v>
      </c>
      <c r="P314" s="36">
        <v>0</v>
      </c>
      <c r="Q314" s="36">
        <v>0</v>
      </c>
      <c r="R314" s="36">
        <v>220000.0</v>
      </c>
      <c r="S314" s="35">
        <v>0</v>
      </c>
      <c r="T314" s="35">
        <v>0</v>
      </c>
      <c r="U314" s="35">
        <v>0</v>
      </c>
      <c r="V314" s="35">
        <v>0</v>
      </c>
      <c r="W314" s="37" t="str">
        <f>IF(S314="",0,S314*1.5)</f>
        <v>0</v>
      </c>
      <c r="X314" s="37" t="str">
        <f>IF(T314="",0,T314*2)</f>
        <v>0</v>
      </c>
      <c r="Y314" s="37" t="str">
        <f>IF(U314="",0,U314*3)</f>
        <v>0</v>
      </c>
      <c r="Z314" s="37" t="str">
        <f>IF(V314="",0,V314*4)</f>
        <v>0</v>
      </c>
      <c r="AA314" s="37" t="str">
        <f>SUM(W314:Z314)</f>
        <v>0</v>
      </c>
      <c r="AB314" s="36" t="str">
        <f>IF(N314="",0,N314*AA314)</f>
        <v>0</v>
      </c>
      <c r="AC314" s="37">
        <v>0</v>
      </c>
      <c r="AD314" s="37">
        <v>0</v>
      </c>
      <c r="AE314" s="37" t="str">
        <f>AB314+AD314</f>
        <v>0</v>
      </c>
      <c r="AF314" s="36">
        <v>0</v>
      </c>
      <c r="AG314" s="36">
        <v>0</v>
      </c>
      <c r="AH314" s="36">
        <v>0</v>
      </c>
      <c r="AI314" s="36">
        <v>0</v>
      </c>
      <c r="AJ314" s="36">
        <v>0</v>
      </c>
      <c r="AK314" s="36" t="str">
        <f>SUM(AH314:AJ314)</f>
        <v>0</v>
      </c>
      <c r="AL314" s="38">
        <v>0</v>
      </c>
      <c r="AM314" s="36" t="str">
        <f>AK314+AL314+AQ314+AR314+AS314+AT314+AU314</f>
        <v>0</v>
      </c>
      <c r="AN314" s="36" t="str">
        <f>AG314+AE314+AF314</f>
        <v>0</v>
      </c>
      <c r="AO314" s="36" t="str">
        <f>AN314-AM314</f>
        <v>0</v>
      </c>
      <c r="AP314" s="36" t="str">
        <f>AO314</f>
        <v>0</v>
      </c>
      <c r="AQ314" s="36">
        <v>0</v>
      </c>
      <c r="AR314" s="36">
        <v>0</v>
      </c>
      <c r="AS314" s="36">
        <v>0</v>
      </c>
      <c r="AT314" s="36">
        <v>0</v>
      </c>
      <c r="AU314" s="36">
        <v>0</v>
      </c>
      <c r="AV314" s="26" t="s">
        <v>334</v>
      </c>
      <c r="AW314" s="23" t="s">
        <v>335</v>
      </c>
      <c r="AX314" s="26" t="s">
        <v>334</v>
      </c>
      <c r="AY314" s="26"/>
    </row>
    <row r="315" spans="1:51" customHeight="1" ht="22">
      <c r="A315" s="32"/>
      <c r="B315" s="8"/>
      <c r="C315" s="10" t="s">
        <v>275</v>
      </c>
      <c r="D315" s="10"/>
      <c r="E315" s="32"/>
      <c r="F315" s="32"/>
      <c r="G315" s="32"/>
      <c r="H315" s="32"/>
      <c r="I315" s="17"/>
      <c r="J315" s="13" t="str">
        <f>SUM(J314:J314)</f>
        <v>0</v>
      </c>
      <c r="K315" s="17" t="str">
        <f>SUM(K314:K314)</f>
        <v>0</v>
      </c>
      <c r="L315" s="17" t="str">
        <f>SUM(L314:L314)</f>
        <v>0</v>
      </c>
      <c r="M315" s="19" t="str">
        <f>SUM(M314:M314)</f>
        <v>0</v>
      </c>
      <c r="N315" s="19" t="str">
        <f>SUM(N314:N314)</f>
        <v>0</v>
      </c>
      <c r="O315" s="19" t="str">
        <f>SUM(O314:O314)</f>
        <v>0</v>
      </c>
      <c r="P315" s="19" t="str">
        <f>SUM(P314:P314)</f>
        <v>0</v>
      </c>
      <c r="Q315" s="19" t="str">
        <f>SUM(Q314:Q314)</f>
        <v>0</v>
      </c>
      <c r="R315" s="19" t="str">
        <f>SUM(R314:R314)</f>
        <v>0</v>
      </c>
      <c r="S315" s="13" t="str">
        <f>SUM(S314:S314)</f>
        <v>0</v>
      </c>
      <c r="T315" s="13" t="str">
        <f>SUM(T314:T314)</f>
        <v>0</v>
      </c>
      <c r="U315" s="13" t="str">
        <f>SUM(U314:U314)</f>
        <v>0</v>
      </c>
      <c r="V315" s="13" t="str">
        <f>SUM(V314:V314)</f>
        <v>0</v>
      </c>
      <c r="W315" s="15" t="str">
        <f>SUM(W314:W314)</f>
        <v>0</v>
      </c>
      <c r="X315" s="15" t="str">
        <f>SUM(X314:X314)</f>
        <v>0</v>
      </c>
      <c r="Y315" s="15" t="str">
        <f>SUM(Y314:Y314)</f>
        <v>0</v>
      </c>
      <c r="Z315" s="15" t="str">
        <f>SUM(Z314:Z314)</f>
        <v>0</v>
      </c>
      <c r="AA315" s="15" t="str">
        <f>SUM(AA314:AA314)</f>
        <v>0</v>
      </c>
      <c r="AB315" s="19" t="str">
        <f>SUM(AB314:AB314)</f>
        <v>0</v>
      </c>
      <c r="AC315" s="15" t="str">
        <f>SUM(AC314:AC314)</f>
        <v>0</v>
      </c>
      <c r="AD315" s="15" t="str">
        <f>SUM(AD314:AD314)</f>
        <v>0</v>
      </c>
      <c r="AE315" s="15" t="str">
        <f>SUM(AE314:AE314)</f>
        <v>0</v>
      </c>
      <c r="AF315" s="19" t="str">
        <f>SUM(AF314:AF314)</f>
        <v>0</v>
      </c>
      <c r="AG315" s="19" t="str">
        <f>SUM(AG314:AG314)</f>
        <v>0</v>
      </c>
      <c r="AH315" s="19" t="str">
        <f>SUM(AH314:AH314)</f>
        <v>0</v>
      </c>
      <c r="AI315" s="19" t="str">
        <f>SUM(AI314:AI314)</f>
        <v>0</v>
      </c>
      <c r="AJ315" s="19" t="str">
        <f>SUM(AJ314:AJ314)</f>
        <v>0</v>
      </c>
      <c r="AK315" s="19" t="str">
        <f>SUM(AK314:AK314)</f>
        <v>0</v>
      </c>
      <c r="AL315" s="21" t="str">
        <f>SUM(AL314:AL314)</f>
        <v>0</v>
      </c>
      <c r="AM315" s="19" t="str">
        <f>SUM(AM314:AM314)</f>
        <v>0</v>
      </c>
      <c r="AN315" s="19" t="str">
        <f>SUM(AN314:AN314)</f>
        <v>0</v>
      </c>
      <c r="AO315" s="19" t="str">
        <f>SUM(AO314:AO314)</f>
        <v>0</v>
      </c>
      <c r="AP315" s="19" t="str">
        <f>SUM(AP314:AP314)</f>
        <v>0</v>
      </c>
      <c r="AQ315" s="19" t="str">
        <f>SUM(AQ314:AQ314)</f>
        <v>0</v>
      </c>
      <c r="AR315" s="19" t="str">
        <f>SUM(AR314:AR314)</f>
        <v>0</v>
      </c>
      <c r="AS315" s="19" t="str">
        <f>SUM(AS314:AS314)</f>
        <v>0</v>
      </c>
      <c r="AT315" s="19" t="str">
        <f>SUM(AT314:AT314)</f>
        <v>0</v>
      </c>
      <c r="AU315" s="19" t="str">
        <f>SUM(AU314:AU314)</f>
        <v>0</v>
      </c>
      <c r="AV315" s="27"/>
      <c r="AW315" s="24"/>
      <c r="AX315" s="27"/>
      <c r="AY315" s="27"/>
    </row>
    <row r="316" spans="1:51" customHeight="1" ht="20">
      <c r="A316" s="33"/>
      <c r="B316" s="9"/>
      <c r="C316" s="11" t="s">
        <v>1147</v>
      </c>
      <c r="D316" s="11"/>
      <c r="E316" s="33"/>
      <c r="F316" s="33"/>
      <c r="G316" s="33"/>
      <c r="H316" s="33"/>
      <c r="I316" s="18"/>
      <c r="J316" s="14"/>
      <c r="K316" s="18"/>
      <c r="L316" s="18"/>
      <c r="M316" s="20"/>
      <c r="N316" s="20"/>
      <c r="O316" s="20"/>
      <c r="P316" s="20"/>
      <c r="Q316" s="20"/>
      <c r="R316" s="20"/>
      <c r="S316" s="14"/>
      <c r="T316" s="14"/>
      <c r="U316" s="14"/>
      <c r="V316" s="14"/>
      <c r="W316" s="16"/>
      <c r="X316" s="16"/>
      <c r="Y316" s="16"/>
      <c r="Z316" s="16"/>
      <c r="AA316" s="16"/>
      <c r="AB316" s="20"/>
      <c r="AC316" s="16"/>
      <c r="AD316" s="16"/>
      <c r="AE316" s="16"/>
      <c r="AF316" s="20"/>
      <c r="AG316" s="20"/>
      <c r="AH316" s="20"/>
      <c r="AI316" s="20"/>
      <c r="AJ316" s="20"/>
      <c r="AK316" s="20"/>
      <c r="AL316" s="22"/>
      <c r="AM316" s="20"/>
      <c r="AN316" s="20"/>
      <c r="AO316" s="20"/>
      <c r="AP316" s="20"/>
      <c r="AQ316" s="20"/>
      <c r="AR316" s="20"/>
      <c r="AS316" s="20"/>
      <c r="AT316" s="20"/>
      <c r="AU316" s="20"/>
      <c r="AV316" s="28"/>
      <c r="AW316" s="25"/>
      <c r="AX316" s="28"/>
      <c r="AY316" s="28"/>
    </row>
    <row r="317" spans="1:51">
      <c r="A317" s="31">
        <v>251</v>
      </c>
      <c r="B317" s="7">
        <v>42924</v>
      </c>
      <c r="C317" s="7" t="s">
        <v>333</v>
      </c>
      <c r="D317" s="7" t="s">
        <v>316</v>
      </c>
      <c r="E317" s="31" t="s">
        <v>307</v>
      </c>
      <c r="F317" s="31" t="s">
        <v>4</v>
      </c>
      <c r="G317" s="31" t="s">
        <v>26</v>
      </c>
      <c r="H317" s="31" t="s">
        <v>2</v>
      </c>
      <c r="I317" s="34">
        <v>0.0</v>
      </c>
      <c r="J317" s="35">
        <v>21.0</v>
      </c>
      <c r="K317" s="34">
        <v>168.0</v>
      </c>
      <c r="L317" s="34">
        <v>0</v>
      </c>
      <c r="M317" s="36">
        <v>8095.24</v>
      </c>
      <c r="N317" s="36">
        <v>17000.0</v>
      </c>
      <c r="O317" s="36">
        <v>170000.0</v>
      </c>
      <c r="P317" s="36">
        <v>0</v>
      </c>
      <c r="Q317" s="36">
        <v>0</v>
      </c>
      <c r="R317" s="36">
        <v>170000.0</v>
      </c>
      <c r="S317" s="35">
        <v>0</v>
      </c>
      <c r="T317" s="35">
        <v>0</v>
      </c>
      <c r="U317" s="35">
        <v>0</v>
      </c>
      <c r="V317" s="35">
        <v>0</v>
      </c>
      <c r="W317" s="37" t="str">
        <f>IF(S317="",0,S317*1.5)</f>
        <v>0</v>
      </c>
      <c r="X317" s="37" t="str">
        <f>IF(T317="",0,T317*2)</f>
        <v>0</v>
      </c>
      <c r="Y317" s="37" t="str">
        <f>IF(U317="",0,U317*3)</f>
        <v>0</v>
      </c>
      <c r="Z317" s="37" t="str">
        <f>IF(V317="",0,V317*4)</f>
        <v>0</v>
      </c>
      <c r="AA317" s="37" t="str">
        <f>SUM(W317:Z317)</f>
        <v>0</v>
      </c>
      <c r="AB317" s="36" t="str">
        <f>IF(N317="",0,N317*AA317)</f>
        <v>0</v>
      </c>
      <c r="AC317" s="37">
        <v>0</v>
      </c>
      <c r="AD317" s="37">
        <v>0</v>
      </c>
      <c r="AE317" s="37" t="str">
        <f>AB317+AD317</f>
        <v>0</v>
      </c>
      <c r="AF317" s="36">
        <v>0</v>
      </c>
      <c r="AG317" s="36">
        <v>0</v>
      </c>
      <c r="AH317" s="36">
        <v>0</v>
      </c>
      <c r="AI317" s="36">
        <v>0</v>
      </c>
      <c r="AJ317" s="36">
        <v>0</v>
      </c>
      <c r="AK317" s="36" t="str">
        <f>SUM(AH317:AJ317)</f>
        <v>0</v>
      </c>
      <c r="AL317" s="38">
        <v>0</v>
      </c>
      <c r="AM317" s="36" t="str">
        <f>AK317+AL317+AQ317+AR317+AS317+AT317+AU317</f>
        <v>0</v>
      </c>
      <c r="AN317" s="36" t="str">
        <f>AG317+AE317+AF317</f>
        <v>0</v>
      </c>
      <c r="AO317" s="36" t="str">
        <f>AN317-AM317</f>
        <v>0</v>
      </c>
      <c r="AP317" s="36" t="str">
        <f>AO317</f>
        <v>0</v>
      </c>
      <c r="AQ317" s="36">
        <v>0</v>
      </c>
      <c r="AR317" s="36">
        <v>0</v>
      </c>
      <c r="AS317" s="36">
        <v>0</v>
      </c>
      <c r="AT317" s="36">
        <v>0</v>
      </c>
      <c r="AU317" s="36">
        <v>0</v>
      </c>
      <c r="AV317" s="26" t="s">
        <v>331</v>
      </c>
      <c r="AW317" s="23" t="s">
        <v>332</v>
      </c>
      <c r="AX317" s="26" t="s">
        <v>331</v>
      </c>
      <c r="AY317" s="26"/>
    </row>
    <row r="318" spans="1:51">
      <c r="A318" s="31">
        <v>252</v>
      </c>
      <c r="B318" s="7">
        <v>42918</v>
      </c>
      <c r="C318" s="7" t="s">
        <v>330</v>
      </c>
      <c r="D318" s="7" t="s">
        <v>316</v>
      </c>
      <c r="E318" s="31" t="s">
        <v>307</v>
      </c>
      <c r="F318" s="31" t="s">
        <v>4</v>
      </c>
      <c r="G318" s="31" t="s">
        <v>122</v>
      </c>
      <c r="H318" s="31" t="s">
        <v>2</v>
      </c>
      <c r="I318" s="34">
        <v>0.0</v>
      </c>
      <c r="J318" s="35">
        <v>21.0</v>
      </c>
      <c r="K318" s="34">
        <v>168.0</v>
      </c>
      <c r="L318" s="34">
        <v>0</v>
      </c>
      <c r="M318" s="36">
        <v>8095.24</v>
      </c>
      <c r="N318" s="36">
        <v>17000.0</v>
      </c>
      <c r="O318" s="36">
        <v>170000.0</v>
      </c>
      <c r="P318" s="36">
        <v>0</v>
      </c>
      <c r="Q318" s="36">
        <v>0</v>
      </c>
      <c r="R318" s="36">
        <v>170000.0</v>
      </c>
      <c r="S318" s="35">
        <v>0</v>
      </c>
      <c r="T318" s="35">
        <v>0</v>
      </c>
      <c r="U318" s="35">
        <v>0</v>
      </c>
      <c r="V318" s="35">
        <v>0</v>
      </c>
      <c r="W318" s="37" t="str">
        <f>IF(S318="",0,S318*1.5)</f>
        <v>0</v>
      </c>
      <c r="X318" s="37" t="str">
        <f>IF(T318="",0,T318*2)</f>
        <v>0</v>
      </c>
      <c r="Y318" s="37" t="str">
        <f>IF(U318="",0,U318*3)</f>
        <v>0</v>
      </c>
      <c r="Z318" s="37" t="str">
        <f>IF(V318="",0,V318*4)</f>
        <v>0</v>
      </c>
      <c r="AA318" s="37" t="str">
        <f>SUM(W318:Z318)</f>
        <v>0</v>
      </c>
      <c r="AB318" s="36" t="str">
        <f>IF(N318="",0,N318*AA318)</f>
        <v>0</v>
      </c>
      <c r="AC318" s="37">
        <v>0</v>
      </c>
      <c r="AD318" s="37">
        <v>0</v>
      </c>
      <c r="AE318" s="37" t="str">
        <f>AB318+AD318</f>
        <v>0</v>
      </c>
      <c r="AF318" s="36">
        <v>0</v>
      </c>
      <c r="AG318" s="36">
        <v>0</v>
      </c>
      <c r="AH318" s="36">
        <v>0</v>
      </c>
      <c r="AI318" s="36">
        <v>0</v>
      </c>
      <c r="AJ318" s="36">
        <v>0</v>
      </c>
      <c r="AK318" s="36" t="str">
        <f>SUM(AH318:AJ318)</f>
        <v>0</v>
      </c>
      <c r="AL318" s="38">
        <v>0</v>
      </c>
      <c r="AM318" s="36" t="str">
        <f>AK318+AL318+AQ318+AR318+AS318+AT318+AU318</f>
        <v>0</v>
      </c>
      <c r="AN318" s="36" t="str">
        <f>AG318+AE318+AF318</f>
        <v>0</v>
      </c>
      <c r="AO318" s="36" t="str">
        <f>AN318-AM318</f>
        <v>0</v>
      </c>
      <c r="AP318" s="36" t="str">
        <f>AO318</f>
        <v>0</v>
      </c>
      <c r="AQ318" s="36">
        <v>0</v>
      </c>
      <c r="AR318" s="36">
        <v>0</v>
      </c>
      <c r="AS318" s="36">
        <v>0</v>
      </c>
      <c r="AT318" s="36">
        <v>0</v>
      </c>
      <c r="AU318" s="36">
        <v>0</v>
      </c>
      <c r="AV318" s="26" t="s">
        <v>328</v>
      </c>
      <c r="AW318" s="23" t="s">
        <v>329</v>
      </c>
      <c r="AX318" s="26" t="s">
        <v>328</v>
      </c>
      <c r="AY318" s="26"/>
    </row>
    <row r="319" spans="1:51">
      <c r="A319" s="31">
        <v>253</v>
      </c>
      <c r="B319" s="7">
        <v>42923</v>
      </c>
      <c r="C319" s="7" t="s">
        <v>327</v>
      </c>
      <c r="D319" s="7" t="s">
        <v>312</v>
      </c>
      <c r="E319" s="31" t="s">
        <v>307</v>
      </c>
      <c r="F319" s="31" t="s">
        <v>4</v>
      </c>
      <c r="G319" s="31" t="s">
        <v>122</v>
      </c>
      <c r="H319" s="31" t="s">
        <v>2</v>
      </c>
      <c r="I319" s="34">
        <v>0.0</v>
      </c>
      <c r="J319" s="35">
        <v>21.0</v>
      </c>
      <c r="K319" s="34">
        <v>168.0</v>
      </c>
      <c r="L319" s="34">
        <v>0</v>
      </c>
      <c r="M319" s="36">
        <v>8095.24</v>
      </c>
      <c r="N319" s="36">
        <v>17000.0</v>
      </c>
      <c r="O319" s="36">
        <v>170000.0</v>
      </c>
      <c r="P319" s="36">
        <v>0</v>
      </c>
      <c r="Q319" s="36">
        <v>0</v>
      </c>
      <c r="R319" s="36">
        <v>170000.0</v>
      </c>
      <c r="S319" s="35">
        <v>0</v>
      </c>
      <c r="T319" s="35">
        <v>0</v>
      </c>
      <c r="U319" s="35">
        <v>0</v>
      </c>
      <c r="V319" s="35">
        <v>0</v>
      </c>
      <c r="W319" s="37" t="str">
        <f>IF(S319="",0,S319*1.5)</f>
        <v>0</v>
      </c>
      <c r="X319" s="37" t="str">
        <f>IF(T319="",0,T319*2)</f>
        <v>0</v>
      </c>
      <c r="Y319" s="37" t="str">
        <f>IF(U319="",0,U319*3)</f>
        <v>0</v>
      </c>
      <c r="Z319" s="37" t="str">
        <f>IF(V319="",0,V319*4)</f>
        <v>0</v>
      </c>
      <c r="AA319" s="37" t="str">
        <f>SUM(W319:Z319)</f>
        <v>0</v>
      </c>
      <c r="AB319" s="36" t="str">
        <f>IF(N319="",0,N319*AA319)</f>
        <v>0</v>
      </c>
      <c r="AC319" s="37">
        <v>0</v>
      </c>
      <c r="AD319" s="37">
        <v>0</v>
      </c>
      <c r="AE319" s="37" t="str">
        <f>AB319+AD319</f>
        <v>0</v>
      </c>
      <c r="AF319" s="36">
        <v>0</v>
      </c>
      <c r="AG319" s="36">
        <v>0</v>
      </c>
      <c r="AH319" s="36">
        <v>0</v>
      </c>
      <c r="AI319" s="36">
        <v>0</v>
      </c>
      <c r="AJ319" s="36">
        <v>0</v>
      </c>
      <c r="AK319" s="36" t="str">
        <f>SUM(AH319:AJ319)</f>
        <v>0</v>
      </c>
      <c r="AL319" s="38">
        <v>0</v>
      </c>
      <c r="AM319" s="36" t="str">
        <f>AK319+AL319+AQ319+AR319+AS319+AT319+AU319</f>
        <v>0</v>
      </c>
      <c r="AN319" s="36" t="str">
        <f>AG319+AE319+AF319</f>
        <v>0</v>
      </c>
      <c r="AO319" s="36" t="str">
        <f>AN319-AM319</f>
        <v>0</v>
      </c>
      <c r="AP319" s="36" t="str">
        <f>AO319</f>
        <v>0</v>
      </c>
      <c r="AQ319" s="36">
        <v>0</v>
      </c>
      <c r="AR319" s="36">
        <v>0</v>
      </c>
      <c r="AS319" s="36">
        <v>0</v>
      </c>
      <c r="AT319" s="36">
        <v>0</v>
      </c>
      <c r="AU319" s="36">
        <v>0</v>
      </c>
      <c r="AV319" s="26" t="s">
        <v>325</v>
      </c>
      <c r="AW319" s="23" t="s">
        <v>326</v>
      </c>
      <c r="AX319" s="26" t="s">
        <v>325</v>
      </c>
      <c r="AY319" s="26"/>
    </row>
    <row r="320" spans="1:51">
      <c r="A320" s="31">
        <v>254</v>
      </c>
      <c r="B320" s="7">
        <v>42929</v>
      </c>
      <c r="C320" s="7" t="s">
        <v>324</v>
      </c>
      <c r="D320" s="7" t="s">
        <v>320</v>
      </c>
      <c r="E320" s="31" t="s">
        <v>307</v>
      </c>
      <c r="F320" s="31" t="s">
        <v>4</v>
      </c>
      <c r="G320" s="31" t="s">
        <v>14</v>
      </c>
      <c r="H320" s="31" t="s">
        <v>2</v>
      </c>
      <c r="I320" s="34">
        <v>0.0</v>
      </c>
      <c r="J320" s="35">
        <v>21.0</v>
      </c>
      <c r="K320" s="34">
        <v>168.0</v>
      </c>
      <c r="L320" s="34">
        <v>0</v>
      </c>
      <c r="M320" s="36">
        <v>6666.67</v>
      </c>
      <c r="N320" s="36">
        <v>13000.0</v>
      </c>
      <c r="O320" s="36">
        <v>140000.0</v>
      </c>
      <c r="P320" s="36">
        <v>0</v>
      </c>
      <c r="Q320" s="36">
        <v>0</v>
      </c>
      <c r="R320" s="36">
        <v>140000.0</v>
      </c>
      <c r="S320" s="35">
        <v>0</v>
      </c>
      <c r="T320" s="35">
        <v>0</v>
      </c>
      <c r="U320" s="35">
        <v>0</v>
      </c>
      <c r="V320" s="35">
        <v>0</v>
      </c>
      <c r="W320" s="37" t="str">
        <f>IF(S320="",0,S320*1.5)</f>
        <v>0</v>
      </c>
      <c r="X320" s="37" t="str">
        <f>IF(T320="",0,T320*2)</f>
        <v>0</v>
      </c>
      <c r="Y320" s="37" t="str">
        <f>IF(U320="",0,U320*3)</f>
        <v>0</v>
      </c>
      <c r="Z320" s="37" t="str">
        <f>IF(V320="",0,V320*4)</f>
        <v>0</v>
      </c>
      <c r="AA320" s="37" t="str">
        <f>SUM(W320:Z320)</f>
        <v>0</v>
      </c>
      <c r="AB320" s="36" t="str">
        <f>IF(N320="",0,N320*AA320)</f>
        <v>0</v>
      </c>
      <c r="AC320" s="37">
        <v>0</v>
      </c>
      <c r="AD320" s="37">
        <v>0</v>
      </c>
      <c r="AE320" s="37" t="str">
        <f>AB320+AD320</f>
        <v>0</v>
      </c>
      <c r="AF320" s="36">
        <v>0</v>
      </c>
      <c r="AG320" s="36">
        <v>0</v>
      </c>
      <c r="AH320" s="36">
        <v>0</v>
      </c>
      <c r="AI320" s="36">
        <v>0</v>
      </c>
      <c r="AJ320" s="36">
        <v>0</v>
      </c>
      <c r="AK320" s="36" t="str">
        <f>SUM(AH320:AJ320)</f>
        <v>0</v>
      </c>
      <c r="AL320" s="38">
        <v>0</v>
      </c>
      <c r="AM320" s="36" t="str">
        <f>AK320+AL320+AQ320+AR320+AS320+AT320+AU320</f>
        <v>0</v>
      </c>
      <c r="AN320" s="36" t="str">
        <f>AG320+AE320+AF320</f>
        <v>0</v>
      </c>
      <c r="AO320" s="36" t="str">
        <f>AN320-AM320</f>
        <v>0</v>
      </c>
      <c r="AP320" s="36" t="str">
        <f>AO320</f>
        <v>0</v>
      </c>
      <c r="AQ320" s="36">
        <v>0</v>
      </c>
      <c r="AR320" s="36">
        <v>0</v>
      </c>
      <c r="AS320" s="36">
        <v>0</v>
      </c>
      <c r="AT320" s="36">
        <v>0</v>
      </c>
      <c r="AU320" s="36">
        <v>0</v>
      </c>
      <c r="AV320" s="26" t="s">
        <v>322</v>
      </c>
      <c r="AW320" s="23" t="s">
        <v>323</v>
      </c>
      <c r="AX320" s="26" t="s">
        <v>322</v>
      </c>
      <c r="AY320" s="26"/>
    </row>
    <row r="321" spans="1:51">
      <c r="A321" s="31">
        <v>255</v>
      </c>
      <c r="B321" s="7">
        <v>42930</v>
      </c>
      <c r="C321" s="7" t="s">
        <v>321</v>
      </c>
      <c r="D321" s="7" t="s">
        <v>320</v>
      </c>
      <c r="E321" s="31" t="s">
        <v>307</v>
      </c>
      <c r="F321" s="31" t="s">
        <v>4</v>
      </c>
      <c r="G321" s="31" t="s">
        <v>14</v>
      </c>
      <c r="H321" s="31" t="s">
        <v>2</v>
      </c>
      <c r="I321" s="34">
        <v>0.0</v>
      </c>
      <c r="J321" s="35">
        <v>21.0</v>
      </c>
      <c r="K321" s="34">
        <v>168.0</v>
      </c>
      <c r="L321" s="34">
        <v>0</v>
      </c>
      <c r="M321" s="36">
        <v>6666.67</v>
      </c>
      <c r="N321" s="36">
        <v>13000.0</v>
      </c>
      <c r="O321" s="36">
        <v>140000.0</v>
      </c>
      <c r="P321" s="36">
        <v>0</v>
      </c>
      <c r="Q321" s="36">
        <v>0</v>
      </c>
      <c r="R321" s="36">
        <v>140000.0</v>
      </c>
      <c r="S321" s="35">
        <v>0</v>
      </c>
      <c r="T321" s="35">
        <v>0</v>
      </c>
      <c r="U321" s="35">
        <v>0</v>
      </c>
      <c r="V321" s="35">
        <v>0</v>
      </c>
      <c r="W321" s="37" t="str">
        <f>IF(S321="",0,S321*1.5)</f>
        <v>0</v>
      </c>
      <c r="X321" s="37" t="str">
        <f>IF(T321="",0,T321*2)</f>
        <v>0</v>
      </c>
      <c r="Y321" s="37" t="str">
        <f>IF(U321="",0,U321*3)</f>
        <v>0</v>
      </c>
      <c r="Z321" s="37" t="str">
        <f>IF(V321="",0,V321*4)</f>
        <v>0</v>
      </c>
      <c r="AA321" s="37" t="str">
        <f>SUM(W321:Z321)</f>
        <v>0</v>
      </c>
      <c r="AB321" s="36" t="str">
        <f>IF(N321="",0,N321*AA321)</f>
        <v>0</v>
      </c>
      <c r="AC321" s="37">
        <v>0</v>
      </c>
      <c r="AD321" s="37">
        <v>0</v>
      </c>
      <c r="AE321" s="37" t="str">
        <f>AB321+AD321</f>
        <v>0</v>
      </c>
      <c r="AF321" s="36">
        <v>400000.0</v>
      </c>
      <c r="AG321" s="36">
        <v>400000.0</v>
      </c>
      <c r="AH321" s="36">
        <v>0</v>
      </c>
      <c r="AI321" s="36">
        <v>0</v>
      </c>
      <c r="AJ321" s="36">
        <v>0</v>
      </c>
      <c r="AK321" s="36" t="str">
        <f>SUM(AH321:AJ321)</f>
        <v>0</v>
      </c>
      <c r="AL321" s="38">
        <v>0</v>
      </c>
      <c r="AM321" s="36" t="str">
        <f>AK321+AL321+AQ321+AR321+AS321+AT321+AU321</f>
        <v>0</v>
      </c>
      <c r="AN321" s="36" t="str">
        <f>AG321+AE321+AF321</f>
        <v>0</v>
      </c>
      <c r="AO321" s="36" t="str">
        <f>AN321-AM321</f>
        <v>0</v>
      </c>
      <c r="AP321" s="36" t="str">
        <f>AO321</f>
        <v>0</v>
      </c>
      <c r="AQ321" s="36">
        <v>0</v>
      </c>
      <c r="AR321" s="36">
        <v>0</v>
      </c>
      <c r="AS321" s="36">
        <v>0</v>
      </c>
      <c r="AT321" s="36">
        <v>0</v>
      </c>
      <c r="AU321" s="36">
        <v>0</v>
      </c>
      <c r="AV321" s="26" t="s">
        <v>318</v>
      </c>
      <c r="AW321" s="23" t="s">
        <v>319</v>
      </c>
      <c r="AX321" s="26" t="s">
        <v>318</v>
      </c>
      <c r="AY321" s="26"/>
    </row>
    <row r="322" spans="1:51">
      <c r="A322" s="31">
        <v>256</v>
      </c>
      <c r="B322" s="7">
        <v>42926</v>
      </c>
      <c r="C322" s="7" t="s">
        <v>317</v>
      </c>
      <c r="D322" s="7" t="s">
        <v>316</v>
      </c>
      <c r="E322" s="31" t="s">
        <v>307</v>
      </c>
      <c r="F322" s="31" t="s">
        <v>4</v>
      </c>
      <c r="G322" s="31" t="s">
        <v>122</v>
      </c>
      <c r="H322" s="31" t="s">
        <v>2</v>
      </c>
      <c r="I322" s="34">
        <v>0.0</v>
      </c>
      <c r="J322" s="35">
        <v>21.0</v>
      </c>
      <c r="K322" s="34">
        <v>168.0</v>
      </c>
      <c r="L322" s="34">
        <v>0</v>
      </c>
      <c r="M322" s="36">
        <v>8095.24</v>
      </c>
      <c r="N322" s="36">
        <v>17000.0</v>
      </c>
      <c r="O322" s="36">
        <v>170000.0</v>
      </c>
      <c r="P322" s="36">
        <v>0</v>
      </c>
      <c r="Q322" s="36">
        <v>0</v>
      </c>
      <c r="R322" s="36">
        <v>170000.0</v>
      </c>
      <c r="S322" s="35">
        <v>0</v>
      </c>
      <c r="T322" s="35">
        <v>0</v>
      </c>
      <c r="U322" s="35">
        <v>0</v>
      </c>
      <c r="V322" s="35">
        <v>0</v>
      </c>
      <c r="W322" s="37" t="str">
        <f>IF(S322="",0,S322*1.5)</f>
        <v>0</v>
      </c>
      <c r="X322" s="37" t="str">
        <f>IF(T322="",0,T322*2)</f>
        <v>0</v>
      </c>
      <c r="Y322" s="37" t="str">
        <f>IF(U322="",0,U322*3)</f>
        <v>0</v>
      </c>
      <c r="Z322" s="37" t="str">
        <f>IF(V322="",0,V322*4)</f>
        <v>0</v>
      </c>
      <c r="AA322" s="37" t="str">
        <f>SUM(W322:Z322)</f>
        <v>0</v>
      </c>
      <c r="AB322" s="36" t="str">
        <f>IF(N322="",0,N322*AA322)</f>
        <v>0</v>
      </c>
      <c r="AC322" s="37">
        <v>0</v>
      </c>
      <c r="AD322" s="37">
        <v>0</v>
      </c>
      <c r="AE322" s="37" t="str">
        <f>AB322+AD322</f>
        <v>0</v>
      </c>
      <c r="AF322" s="36">
        <v>0</v>
      </c>
      <c r="AG322" s="36">
        <v>0</v>
      </c>
      <c r="AH322" s="36">
        <v>0</v>
      </c>
      <c r="AI322" s="36">
        <v>0</v>
      </c>
      <c r="AJ322" s="36">
        <v>0</v>
      </c>
      <c r="AK322" s="36" t="str">
        <f>SUM(AH322:AJ322)</f>
        <v>0</v>
      </c>
      <c r="AL322" s="38">
        <v>0</v>
      </c>
      <c r="AM322" s="36" t="str">
        <f>AK322+AL322+AQ322+AR322+AS322+AT322+AU322</f>
        <v>0</v>
      </c>
      <c r="AN322" s="36" t="str">
        <f>AG322+AE322+AF322</f>
        <v>0</v>
      </c>
      <c r="AO322" s="36" t="str">
        <f>AN322-AM322</f>
        <v>0</v>
      </c>
      <c r="AP322" s="36" t="str">
        <f>AO322</f>
        <v>0</v>
      </c>
      <c r="AQ322" s="36">
        <v>0</v>
      </c>
      <c r="AR322" s="36">
        <v>0</v>
      </c>
      <c r="AS322" s="36">
        <v>0</v>
      </c>
      <c r="AT322" s="36">
        <v>0</v>
      </c>
      <c r="AU322" s="36">
        <v>0</v>
      </c>
      <c r="AV322" s="26" t="s">
        <v>314</v>
      </c>
      <c r="AW322" s="23" t="s">
        <v>315</v>
      </c>
      <c r="AX322" s="26" t="s">
        <v>314</v>
      </c>
      <c r="AY322" s="26"/>
    </row>
    <row r="323" spans="1:51">
      <c r="A323" s="31">
        <v>257</v>
      </c>
      <c r="B323" s="7">
        <v>42921</v>
      </c>
      <c r="C323" s="7" t="s">
        <v>313</v>
      </c>
      <c r="D323" s="7" t="s">
        <v>312</v>
      </c>
      <c r="E323" s="31" t="s">
        <v>307</v>
      </c>
      <c r="F323" s="31" t="s">
        <v>4</v>
      </c>
      <c r="G323" s="31" t="s">
        <v>3</v>
      </c>
      <c r="H323" s="31" t="s">
        <v>2</v>
      </c>
      <c r="I323" s="34">
        <v>0.0</v>
      </c>
      <c r="J323" s="35">
        <v>21.0</v>
      </c>
      <c r="K323" s="34">
        <v>168.0</v>
      </c>
      <c r="L323" s="34">
        <v>0</v>
      </c>
      <c r="M323" s="36">
        <v>8095.24</v>
      </c>
      <c r="N323" s="36">
        <v>17000.0</v>
      </c>
      <c r="O323" s="36">
        <v>170000.0</v>
      </c>
      <c r="P323" s="36">
        <v>0</v>
      </c>
      <c r="Q323" s="36">
        <v>0</v>
      </c>
      <c r="R323" s="36">
        <v>170000.0</v>
      </c>
      <c r="S323" s="35">
        <v>0</v>
      </c>
      <c r="T323" s="35">
        <v>0</v>
      </c>
      <c r="U323" s="35">
        <v>0</v>
      </c>
      <c r="V323" s="35">
        <v>0</v>
      </c>
      <c r="W323" s="37" t="str">
        <f>IF(S323="",0,S323*1.5)</f>
        <v>0</v>
      </c>
      <c r="X323" s="37" t="str">
        <f>IF(T323="",0,T323*2)</f>
        <v>0</v>
      </c>
      <c r="Y323" s="37" t="str">
        <f>IF(U323="",0,U323*3)</f>
        <v>0</v>
      </c>
      <c r="Z323" s="37" t="str">
        <f>IF(V323="",0,V323*4)</f>
        <v>0</v>
      </c>
      <c r="AA323" s="37" t="str">
        <f>SUM(W323:Z323)</f>
        <v>0</v>
      </c>
      <c r="AB323" s="36" t="str">
        <f>IF(N323="",0,N323*AA323)</f>
        <v>0</v>
      </c>
      <c r="AC323" s="37">
        <v>0</v>
      </c>
      <c r="AD323" s="37">
        <v>0</v>
      </c>
      <c r="AE323" s="37" t="str">
        <f>AB323+AD323</f>
        <v>0</v>
      </c>
      <c r="AF323" s="36">
        <v>0</v>
      </c>
      <c r="AG323" s="36">
        <v>0</v>
      </c>
      <c r="AH323" s="36">
        <v>0</v>
      </c>
      <c r="AI323" s="36">
        <v>0</v>
      </c>
      <c r="AJ323" s="36">
        <v>0</v>
      </c>
      <c r="AK323" s="36" t="str">
        <f>SUM(AH323:AJ323)</f>
        <v>0</v>
      </c>
      <c r="AL323" s="38">
        <v>0</v>
      </c>
      <c r="AM323" s="36" t="str">
        <f>AK323+AL323+AQ323+AR323+AS323+AT323+AU323</f>
        <v>0</v>
      </c>
      <c r="AN323" s="36" t="str">
        <f>AG323+AE323+AF323</f>
        <v>0</v>
      </c>
      <c r="AO323" s="36" t="str">
        <f>AN323-AM323</f>
        <v>0</v>
      </c>
      <c r="AP323" s="36" t="str">
        <f>AO323</f>
        <v>0</v>
      </c>
      <c r="AQ323" s="36">
        <v>0</v>
      </c>
      <c r="AR323" s="36">
        <v>0</v>
      </c>
      <c r="AS323" s="36">
        <v>0</v>
      </c>
      <c r="AT323" s="36">
        <v>0</v>
      </c>
      <c r="AU323" s="36">
        <v>0</v>
      </c>
      <c r="AV323" s="26" t="s">
        <v>310</v>
      </c>
      <c r="AW323" s="23" t="s">
        <v>311</v>
      </c>
      <c r="AX323" s="26" t="s">
        <v>310</v>
      </c>
      <c r="AY323" s="26"/>
    </row>
    <row r="324" spans="1:51" customHeight="1" ht="22">
      <c r="A324" s="32"/>
      <c r="B324" s="8"/>
      <c r="C324" s="10" t="s">
        <v>275</v>
      </c>
      <c r="D324" s="10"/>
      <c r="E324" s="32"/>
      <c r="F324" s="32"/>
      <c r="G324" s="32"/>
      <c r="H324" s="32"/>
      <c r="I324" s="17"/>
      <c r="J324" s="13" t="str">
        <f>SUM(J317:J323)</f>
        <v>0</v>
      </c>
      <c r="K324" s="17" t="str">
        <f>SUM(K317:K323)</f>
        <v>0</v>
      </c>
      <c r="L324" s="17" t="str">
        <f>SUM(L317:L323)</f>
        <v>0</v>
      </c>
      <c r="M324" s="19" t="str">
        <f>SUM(M317:M323)</f>
        <v>0</v>
      </c>
      <c r="N324" s="19" t="str">
        <f>SUM(N317:N323)</f>
        <v>0</v>
      </c>
      <c r="O324" s="19" t="str">
        <f>SUM(O317:O323)</f>
        <v>0</v>
      </c>
      <c r="P324" s="19" t="str">
        <f>SUM(P317:P323)</f>
        <v>0</v>
      </c>
      <c r="Q324" s="19" t="str">
        <f>SUM(Q317:Q323)</f>
        <v>0</v>
      </c>
      <c r="R324" s="19" t="str">
        <f>SUM(R317:R323)</f>
        <v>0</v>
      </c>
      <c r="S324" s="13" t="str">
        <f>SUM(S317:S323)</f>
        <v>0</v>
      </c>
      <c r="T324" s="13" t="str">
        <f>SUM(T317:T323)</f>
        <v>0</v>
      </c>
      <c r="U324" s="13" t="str">
        <f>SUM(U317:U323)</f>
        <v>0</v>
      </c>
      <c r="V324" s="13" t="str">
        <f>SUM(V317:V323)</f>
        <v>0</v>
      </c>
      <c r="W324" s="15" t="str">
        <f>SUM(W317:W323)</f>
        <v>0</v>
      </c>
      <c r="X324" s="15" t="str">
        <f>SUM(X317:X323)</f>
        <v>0</v>
      </c>
      <c r="Y324" s="15" t="str">
        <f>SUM(Y317:Y323)</f>
        <v>0</v>
      </c>
      <c r="Z324" s="15" t="str">
        <f>SUM(Z317:Z323)</f>
        <v>0</v>
      </c>
      <c r="AA324" s="15" t="str">
        <f>SUM(AA317:AA323)</f>
        <v>0</v>
      </c>
      <c r="AB324" s="19" t="str">
        <f>SUM(AB317:AB323)</f>
        <v>0</v>
      </c>
      <c r="AC324" s="15" t="str">
        <f>SUM(AC317:AC323)</f>
        <v>0</v>
      </c>
      <c r="AD324" s="15" t="str">
        <f>SUM(AD317:AD323)</f>
        <v>0</v>
      </c>
      <c r="AE324" s="15" t="str">
        <f>SUM(AE317:AE323)</f>
        <v>0</v>
      </c>
      <c r="AF324" s="19" t="str">
        <f>SUM(AF317:AF323)</f>
        <v>0</v>
      </c>
      <c r="AG324" s="19" t="str">
        <f>SUM(AG317:AG323)</f>
        <v>0</v>
      </c>
      <c r="AH324" s="19" t="str">
        <f>SUM(AH317:AH323)</f>
        <v>0</v>
      </c>
      <c r="AI324" s="19" t="str">
        <f>SUM(AI317:AI323)</f>
        <v>0</v>
      </c>
      <c r="AJ324" s="19" t="str">
        <f>SUM(AJ317:AJ323)</f>
        <v>0</v>
      </c>
      <c r="AK324" s="19" t="str">
        <f>SUM(AK317:AK323)</f>
        <v>0</v>
      </c>
      <c r="AL324" s="21" t="str">
        <f>SUM(AL317:AL323)</f>
        <v>0</v>
      </c>
      <c r="AM324" s="19" t="str">
        <f>SUM(AM317:AM323)</f>
        <v>0</v>
      </c>
      <c r="AN324" s="19" t="str">
        <f>SUM(AN317:AN323)</f>
        <v>0</v>
      </c>
      <c r="AO324" s="19" t="str">
        <f>SUM(AO317:AO323)</f>
        <v>0</v>
      </c>
      <c r="AP324" s="19" t="str">
        <f>SUM(AP317:AP323)</f>
        <v>0</v>
      </c>
      <c r="AQ324" s="19" t="str">
        <f>SUM(AQ317:AQ323)</f>
        <v>0</v>
      </c>
      <c r="AR324" s="19" t="str">
        <f>SUM(AR317:AR323)</f>
        <v>0</v>
      </c>
      <c r="AS324" s="19" t="str">
        <f>SUM(AS317:AS323)</f>
        <v>0</v>
      </c>
      <c r="AT324" s="19" t="str">
        <f>SUM(AT317:AT323)</f>
        <v>0</v>
      </c>
      <c r="AU324" s="19" t="str">
        <f>SUM(AU317:AU323)</f>
        <v>0</v>
      </c>
      <c r="AV324" s="27"/>
      <c r="AW324" s="24"/>
      <c r="AX324" s="27"/>
      <c r="AY324" s="27"/>
    </row>
    <row r="325" spans="1:51" customHeight="1" ht="20">
      <c r="A325" s="33"/>
      <c r="B325" s="9"/>
      <c r="C325" s="11" t="s">
        <v>1148</v>
      </c>
      <c r="D325" s="11"/>
      <c r="E325" s="33"/>
      <c r="F325" s="33"/>
      <c r="G325" s="33"/>
      <c r="H325" s="33"/>
      <c r="I325" s="18"/>
      <c r="J325" s="14"/>
      <c r="K325" s="18"/>
      <c r="L325" s="18"/>
      <c r="M325" s="20"/>
      <c r="N325" s="20"/>
      <c r="O325" s="20"/>
      <c r="P325" s="20"/>
      <c r="Q325" s="20"/>
      <c r="R325" s="20"/>
      <c r="S325" s="14"/>
      <c r="T325" s="14"/>
      <c r="U325" s="14"/>
      <c r="V325" s="14"/>
      <c r="W325" s="16"/>
      <c r="X325" s="16"/>
      <c r="Y325" s="16"/>
      <c r="Z325" s="16"/>
      <c r="AA325" s="16"/>
      <c r="AB325" s="20"/>
      <c r="AC325" s="16"/>
      <c r="AD325" s="16"/>
      <c r="AE325" s="16"/>
      <c r="AF325" s="20"/>
      <c r="AG325" s="20"/>
      <c r="AH325" s="20"/>
      <c r="AI325" s="20"/>
      <c r="AJ325" s="20"/>
      <c r="AK325" s="20"/>
      <c r="AL325" s="22"/>
      <c r="AM325" s="20"/>
      <c r="AN325" s="20"/>
      <c r="AO325" s="20"/>
      <c r="AP325" s="20"/>
      <c r="AQ325" s="20"/>
      <c r="AR325" s="20"/>
      <c r="AS325" s="20"/>
      <c r="AT325" s="20"/>
      <c r="AU325" s="20"/>
      <c r="AV325" s="28"/>
      <c r="AW325" s="25"/>
      <c r="AX325" s="28"/>
      <c r="AY325" s="28"/>
    </row>
    <row r="326" spans="1:51">
      <c r="A326" s="31">
        <v>258</v>
      </c>
      <c r="B326" s="7">
        <v>42943</v>
      </c>
      <c r="C326" s="7" t="s">
        <v>309</v>
      </c>
      <c r="D326" s="7" t="s">
        <v>308</v>
      </c>
      <c r="E326" s="31" t="s">
        <v>307</v>
      </c>
      <c r="F326" s="31" t="s">
        <v>4</v>
      </c>
      <c r="G326" s="31" t="s">
        <v>26</v>
      </c>
      <c r="H326" s="31" t="s">
        <v>2</v>
      </c>
      <c r="I326" s="34">
        <v>0.0</v>
      </c>
      <c r="J326" s="35">
        <v>21.0</v>
      </c>
      <c r="K326" s="34">
        <v>168.0</v>
      </c>
      <c r="L326" s="34">
        <v>0</v>
      </c>
      <c r="M326" s="36">
        <v>6666.67</v>
      </c>
      <c r="N326" s="36">
        <v>13000.0</v>
      </c>
      <c r="O326" s="36">
        <v>140000.0</v>
      </c>
      <c r="P326" s="36">
        <v>0</v>
      </c>
      <c r="Q326" s="36">
        <v>0</v>
      </c>
      <c r="R326" s="36">
        <v>140000.0</v>
      </c>
      <c r="S326" s="35">
        <v>0</v>
      </c>
      <c r="T326" s="35">
        <v>0</v>
      </c>
      <c r="U326" s="35">
        <v>0</v>
      </c>
      <c r="V326" s="35">
        <v>0</v>
      </c>
      <c r="W326" s="37" t="str">
        <f>IF(S326="",0,S326*1.5)</f>
        <v>0</v>
      </c>
      <c r="X326" s="37" t="str">
        <f>IF(T326="",0,T326*2)</f>
        <v>0</v>
      </c>
      <c r="Y326" s="37" t="str">
        <f>IF(U326="",0,U326*3)</f>
        <v>0</v>
      </c>
      <c r="Z326" s="37" t="str">
        <f>IF(V326="",0,V326*4)</f>
        <v>0</v>
      </c>
      <c r="AA326" s="37" t="str">
        <f>SUM(W326:Z326)</f>
        <v>0</v>
      </c>
      <c r="AB326" s="36" t="str">
        <f>IF(N326="",0,N326*AA326)</f>
        <v>0</v>
      </c>
      <c r="AC326" s="37">
        <v>0</v>
      </c>
      <c r="AD326" s="37">
        <v>0</v>
      </c>
      <c r="AE326" s="37" t="str">
        <f>AB326+AD326</f>
        <v>0</v>
      </c>
      <c r="AF326" s="36">
        <v>0</v>
      </c>
      <c r="AG326" s="36">
        <v>0</v>
      </c>
      <c r="AH326" s="36">
        <v>0</v>
      </c>
      <c r="AI326" s="36">
        <v>0</v>
      </c>
      <c r="AJ326" s="36">
        <v>0</v>
      </c>
      <c r="AK326" s="36" t="str">
        <f>SUM(AH326:AJ326)</f>
        <v>0</v>
      </c>
      <c r="AL326" s="38">
        <v>0</v>
      </c>
      <c r="AM326" s="36" t="str">
        <f>AK326+AL326+AQ326+AR326+AS326+AT326+AU326</f>
        <v>0</v>
      </c>
      <c r="AN326" s="36" t="str">
        <f>AG326+AE326+AF326</f>
        <v>0</v>
      </c>
      <c r="AO326" s="36" t="str">
        <f>AN326-AM326</f>
        <v>0</v>
      </c>
      <c r="AP326" s="36" t="str">
        <f>AO326</f>
        <v>0</v>
      </c>
      <c r="AQ326" s="36">
        <v>0</v>
      </c>
      <c r="AR326" s="36">
        <v>0</v>
      </c>
      <c r="AS326" s="36">
        <v>0</v>
      </c>
      <c r="AT326" s="36">
        <v>0</v>
      </c>
      <c r="AU326" s="36">
        <v>0</v>
      </c>
      <c r="AV326" s="26" t="s">
        <v>305</v>
      </c>
      <c r="AW326" s="23" t="s">
        <v>306</v>
      </c>
      <c r="AX326" s="26" t="s">
        <v>305</v>
      </c>
      <c r="AY326" s="26"/>
    </row>
    <row r="327" spans="1:51" customHeight="1" ht="22">
      <c r="A327" s="32"/>
      <c r="B327" s="8"/>
      <c r="C327" s="10" t="s">
        <v>275</v>
      </c>
      <c r="D327" s="10"/>
      <c r="E327" s="32"/>
      <c r="F327" s="32"/>
      <c r="G327" s="32"/>
      <c r="H327" s="32"/>
      <c r="I327" s="17"/>
      <c r="J327" s="13" t="str">
        <f>SUM(J326:J326)</f>
        <v>0</v>
      </c>
      <c r="K327" s="17" t="str">
        <f>SUM(K326:K326)</f>
        <v>0</v>
      </c>
      <c r="L327" s="17" t="str">
        <f>SUM(L326:L326)</f>
        <v>0</v>
      </c>
      <c r="M327" s="19" t="str">
        <f>SUM(M326:M326)</f>
        <v>0</v>
      </c>
      <c r="N327" s="19" t="str">
        <f>SUM(N326:N326)</f>
        <v>0</v>
      </c>
      <c r="O327" s="19" t="str">
        <f>SUM(O326:O326)</f>
        <v>0</v>
      </c>
      <c r="P327" s="19" t="str">
        <f>SUM(P326:P326)</f>
        <v>0</v>
      </c>
      <c r="Q327" s="19" t="str">
        <f>SUM(Q326:Q326)</f>
        <v>0</v>
      </c>
      <c r="R327" s="19" t="str">
        <f>SUM(R326:R326)</f>
        <v>0</v>
      </c>
      <c r="S327" s="13" t="str">
        <f>SUM(S326:S326)</f>
        <v>0</v>
      </c>
      <c r="T327" s="13" t="str">
        <f>SUM(T326:T326)</f>
        <v>0</v>
      </c>
      <c r="U327" s="13" t="str">
        <f>SUM(U326:U326)</f>
        <v>0</v>
      </c>
      <c r="V327" s="13" t="str">
        <f>SUM(V326:V326)</f>
        <v>0</v>
      </c>
      <c r="W327" s="15" t="str">
        <f>SUM(W326:W326)</f>
        <v>0</v>
      </c>
      <c r="X327" s="15" t="str">
        <f>SUM(X326:X326)</f>
        <v>0</v>
      </c>
      <c r="Y327" s="15" t="str">
        <f>SUM(Y326:Y326)</f>
        <v>0</v>
      </c>
      <c r="Z327" s="15" t="str">
        <f>SUM(Z326:Z326)</f>
        <v>0</v>
      </c>
      <c r="AA327" s="15" t="str">
        <f>SUM(AA326:AA326)</f>
        <v>0</v>
      </c>
      <c r="AB327" s="19" t="str">
        <f>SUM(AB326:AB326)</f>
        <v>0</v>
      </c>
      <c r="AC327" s="15" t="str">
        <f>SUM(AC326:AC326)</f>
        <v>0</v>
      </c>
      <c r="AD327" s="15" t="str">
        <f>SUM(AD326:AD326)</f>
        <v>0</v>
      </c>
      <c r="AE327" s="15" t="str">
        <f>SUM(AE326:AE326)</f>
        <v>0</v>
      </c>
      <c r="AF327" s="19" t="str">
        <f>SUM(AF326:AF326)</f>
        <v>0</v>
      </c>
      <c r="AG327" s="19" t="str">
        <f>SUM(AG326:AG326)</f>
        <v>0</v>
      </c>
      <c r="AH327" s="19" t="str">
        <f>SUM(AH326:AH326)</f>
        <v>0</v>
      </c>
      <c r="AI327" s="19" t="str">
        <f>SUM(AI326:AI326)</f>
        <v>0</v>
      </c>
      <c r="AJ327" s="19" t="str">
        <f>SUM(AJ326:AJ326)</f>
        <v>0</v>
      </c>
      <c r="AK327" s="19" t="str">
        <f>SUM(AK326:AK326)</f>
        <v>0</v>
      </c>
      <c r="AL327" s="21" t="str">
        <f>SUM(AL326:AL326)</f>
        <v>0</v>
      </c>
      <c r="AM327" s="19" t="str">
        <f>SUM(AM326:AM326)</f>
        <v>0</v>
      </c>
      <c r="AN327" s="19" t="str">
        <f>SUM(AN326:AN326)</f>
        <v>0</v>
      </c>
      <c r="AO327" s="19" t="str">
        <f>SUM(AO326:AO326)</f>
        <v>0</v>
      </c>
      <c r="AP327" s="19" t="str">
        <f>SUM(AP326:AP326)</f>
        <v>0</v>
      </c>
      <c r="AQ327" s="19" t="str">
        <f>SUM(AQ326:AQ326)</f>
        <v>0</v>
      </c>
      <c r="AR327" s="19" t="str">
        <f>SUM(AR326:AR326)</f>
        <v>0</v>
      </c>
      <c r="AS327" s="19" t="str">
        <f>SUM(AS326:AS326)</f>
        <v>0</v>
      </c>
      <c r="AT327" s="19" t="str">
        <f>SUM(AT326:AT326)</f>
        <v>0</v>
      </c>
      <c r="AU327" s="19" t="str">
        <f>SUM(AU326:AU326)</f>
        <v>0</v>
      </c>
      <c r="AV327" s="27"/>
      <c r="AW327" s="24"/>
      <c r="AX327" s="27"/>
      <c r="AY327" s="27"/>
    </row>
    <row r="328" spans="1:51" customHeight="1" ht="20">
      <c r="A328" s="33"/>
      <c r="B328" s="9"/>
      <c r="C328" s="11" t="s">
        <v>1149</v>
      </c>
      <c r="D328" s="11"/>
      <c r="E328" s="33"/>
      <c r="F328" s="33"/>
      <c r="G328" s="33"/>
      <c r="H328" s="33"/>
      <c r="I328" s="18"/>
      <c r="J328" s="14"/>
      <c r="K328" s="18"/>
      <c r="L328" s="18"/>
      <c r="M328" s="20"/>
      <c r="N328" s="20"/>
      <c r="O328" s="20"/>
      <c r="P328" s="20"/>
      <c r="Q328" s="20"/>
      <c r="R328" s="20"/>
      <c r="S328" s="14"/>
      <c r="T328" s="14"/>
      <c r="U328" s="14"/>
      <c r="V328" s="14"/>
      <c r="W328" s="16"/>
      <c r="X328" s="16"/>
      <c r="Y328" s="16"/>
      <c r="Z328" s="16"/>
      <c r="AA328" s="16"/>
      <c r="AB328" s="20"/>
      <c r="AC328" s="16"/>
      <c r="AD328" s="16"/>
      <c r="AE328" s="16"/>
      <c r="AF328" s="20"/>
      <c r="AG328" s="20"/>
      <c r="AH328" s="20"/>
      <c r="AI328" s="20"/>
      <c r="AJ328" s="20"/>
      <c r="AK328" s="20"/>
      <c r="AL328" s="22"/>
      <c r="AM328" s="20"/>
      <c r="AN328" s="20"/>
      <c r="AO328" s="20"/>
      <c r="AP328" s="20"/>
      <c r="AQ328" s="20"/>
      <c r="AR328" s="20"/>
      <c r="AS328" s="20"/>
      <c r="AT328" s="20"/>
      <c r="AU328" s="20"/>
      <c r="AV328" s="28"/>
      <c r="AW328" s="25"/>
      <c r="AX328" s="28"/>
      <c r="AY328" s="28"/>
    </row>
    <row r="329" spans="1:51" customHeight="1" ht="24">
      <c r="A329" s="39"/>
      <c r="B329" s="1"/>
      <c r="C329" s="2" t="s">
        <v>291</v>
      </c>
      <c r="D329" s="2"/>
      <c r="E329" s="2"/>
      <c r="F329" s="2"/>
      <c r="G329" s="2"/>
      <c r="H329" s="2"/>
      <c r="I329" s="40" t="str">
        <f>SUMIF($A$11:$A$328,"&gt;0",I11:I328)</f>
        <v>0</v>
      </c>
      <c r="J329" s="41" t="str">
        <f>SUMIF($A$11:$A$328,"&gt;0",J11:J328)</f>
        <v>0</v>
      </c>
      <c r="K329" s="42" t="str">
        <f>SUMIF($A$11:$A$328,"&gt;0",K11:K328)</f>
        <v>0</v>
      </c>
      <c r="L329" s="42" t="str">
        <f>SUMIF($A$11:$A$328,"&gt;0",L11:L328)</f>
        <v>0</v>
      </c>
      <c r="M329" s="43" t="str">
        <f>SUMIF($A$11:$A$328,"&gt;0",M11:M328)</f>
        <v>0</v>
      </c>
      <c r="N329" s="43" t="str">
        <f>SUMIF($A$11:$A$328,"&gt;0",N11:N328)</f>
        <v>0</v>
      </c>
      <c r="O329" s="43" t="str">
        <f>SUMIF($A$11:$A$328,"&gt;0",O11:O328)</f>
        <v>0</v>
      </c>
      <c r="P329" s="43" t="str">
        <f>SUMIF($A$11:$A$328,"&gt;0",P11:P328)</f>
        <v>0</v>
      </c>
      <c r="Q329" s="43" t="str">
        <f>SUMIF($A$11:$A$328,"&gt;0",Q11:Q328)</f>
        <v>0</v>
      </c>
      <c r="R329" s="43" t="str">
        <f>SUMIF($A$11:$A$328,"&gt;0",R11:R328)</f>
        <v>0</v>
      </c>
      <c r="S329" s="41" t="str">
        <f>SUMIF($A$11:$A$328,"&gt;0",S11:S328)</f>
        <v>0</v>
      </c>
      <c r="T329" s="41" t="str">
        <f>SUMIF($A$11:$A$328,"&gt;0",T11:T328)</f>
        <v>0</v>
      </c>
      <c r="U329" s="41" t="str">
        <f>SUMIF($A$11:$A$328,"&gt;0",U11:U328)</f>
        <v>0</v>
      </c>
      <c r="V329" s="41" t="str">
        <f>SUMIF($A$11:$A$328,"&gt;0",V11:V328)</f>
        <v>0</v>
      </c>
      <c r="W329" s="44" t="str">
        <f>SUMIF($A$11:$A$328,"&gt;0",W11:W328)</f>
        <v>0</v>
      </c>
      <c r="X329" s="44" t="str">
        <f>SUMIF($A$11:$A$328,"&gt;0",X11:X328)</f>
        <v>0</v>
      </c>
      <c r="Y329" s="44" t="str">
        <f>SUMIF($A$11:$A$328,"&gt;0",Y11:Y328)</f>
        <v>0</v>
      </c>
      <c r="Z329" s="44" t="str">
        <f>SUMIF($A$11:$A$328,"&gt;0",Z11:Z328)</f>
        <v>0</v>
      </c>
      <c r="AA329" s="44" t="str">
        <f>SUMIF($A$11:$A$328,"&gt;0",AA11:AA328)</f>
        <v>0</v>
      </c>
      <c r="AB329" s="43" t="str">
        <f>SUMIF($A$11:$A$328,"&gt;0",AB11:AB328)</f>
        <v>0</v>
      </c>
      <c r="AC329" s="44" t="str">
        <f>SUMIF($A$11:$A$328,"&gt;0",AC11:AC328)</f>
        <v>0</v>
      </c>
      <c r="AD329" s="44" t="str">
        <f>SUMIF($A$11:$A$328,"&gt;0",AD11:AD328)</f>
        <v>0</v>
      </c>
      <c r="AE329" s="44" t="str">
        <f>SUMIF($A$11:$A$328,"&gt;0",AE11:AE328)</f>
        <v>0</v>
      </c>
      <c r="AF329" s="43" t="str">
        <f>SUMIF($A$11:$A$328,"&gt;0",AF11:AF328)</f>
        <v>0</v>
      </c>
      <c r="AG329" s="43" t="str">
        <f>SUMIF($A$11:$A$328,"&gt;0",AG11:AG328)</f>
        <v>0</v>
      </c>
      <c r="AH329" s="43" t="str">
        <f>SUMIF($A$11:$A$328,"&gt;0",AH11:AH328)</f>
        <v>0</v>
      </c>
      <c r="AI329" s="43" t="str">
        <f>SUMIF($A$11:$A$328,"&gt;0",AI11:AI328)</f>
        <v>0</v>
      </c>
      <c r="AJ329" s="43" t="str">
        <f>SUMIF($A$11:$A$328,"&gt;0",AJ11:AJ328)</f>
        <v>0</v>
      </c>
      <c r="AK329" s="43" t="str">
        <f>SUMIF($A$11:$A$328,"&gt;0",AK11:AK328)</f>
        <v>0</v>
      </c>
      <c r="AL329" s="45" t="str">
        <f>SUMIF($A$11:$A$328,"&gt;0",AL11:AL328)</f>
        <v>0</v>
      </c>
      <c r="AM329" s="43" t="str">
        <f>SUMIF($A$11:$A$328,"&gt;0",AM11:AM328)</f>
        <v>0</v>
      </c>
      <c r="AN329" s="43" t="str">
        <f>SUMIF($A$11:$A$328,"&gt;0",AN11:AN328)</f>
        <v>0</v>
      </c>
      <c r="AO329" s="43" t="str">
        <f>SUMIF($A$11:$A$328,"&gt;0",AO11:AO328)</f>
        <v>0</v>
      </c>
      <c r="AP329" s="43" t="str">
        <f>SUMIF($A$11:$A$328,"&gt;0",AP11:AP328)</f>
        <v>0</v>
      </c>
      <c r="AQ329" s="43" t="str">
        <f>SUMIF($A$11:$A$328,"&gt;0",AQ11:AQ328)</f>
        <v>0</v>
      </c>
      <c r="AR329" s="43" t="str">
        <f>SUMIF($A$11:$A$328,"&gt;0",AR11:AR328)</f>
        <v>0</v>
      </c>
      <c r="AS329" s="43" t="str">
        <f>SUMIF($A$11:$A$328,"&gt;0",AS11:AS328)</f>
        <v>0</v>
      </c>
      <c r="AT329" s="43" t="str">
        <f>SUMIF($A$11:$A$328,"&gt;0",AT11:AT328)</f>
        <v>0</v>
      </c>
      <c r="AU329" s="43" t="str">
        <f>SUMIF($A$11:$A$328,"&gt;0",AU11:AU328)</f>
        <v>0</v>
      </c>
      <c r="AV329" s="46"/>
      <c r="AW329" s="47"/>
      <c r="AX329" s="46"/>
      <c r="AY329" s="46"/>
    </row>
    <row r="332" spans="1:51">
      <c r="A332" s="48" t="s">
        <v>292</v>
      </c>
      <c r="B332" s="48"/>
      <c r="C332" s="48"/>
      <c r="D332" s="48"/>
      <c r="E332" s="48"/>
      <c r="F332" s="48"/>
      <c r="G332" s="48"/>
      <c r="H332" s="48"/>
      <c r="I332" s="48"/>
      <c r="J332" s="48" t="s">
        <v>295</v>
      </c>
      <c r="K332" s="48"/>
      <c r="L332" s="48"/>
      <c r="M332" s="48"/>
      <c r="N332" s="48"/>
      <c r="O332" s="48"/>
      <c r="P332" s="48"/>
      <c r="Q332" s="48"/>
      <c r="R332" s="48" t="s">
        <v>295</v>
      </c>
      <c r="S332" s="48"/>
      <c r="T332" s="48"/>
      <c r="U332" s="48"/>
      <c r="V332" s="48"/>
      <c r="W332" s="48"/>
      <c r="X332" s="48"/>
      <c r="Y332" s="48"/>
      <c r="Z332" s="48" t="s">
        <v>300</v>
      </c>
      <c r="AA332" s="48"/>
      <c r="AB332" s="48"/>
      <c r="AC332" s="48"/>
      <c r="AD332" s="48"/>
      <c r="AE332" s="48"/>
      <c r="AF332" s="48"/>
      <c r="AG332" s="48"/>
      <c r="AH332" s="48" t="s">
        <v>300</v>
      </c>
      <c r="AI332" s="48"/>
      <c r="AJ332" s="48"/>
      <c r="AK332" s="48"/>
      <c r="AL332" s="48"/>
      <c r="AM332" s="48"/>
      <c r="AN332" s="48"/>
      <c r="AO332" s="48"/>
    </row>
    <row r="333" spans="1:51">
      <c r="A333" s="48"/>
      <c r="B333" s="48"/>
      <c r="C333" s="48"/>
      <c r="D333" s="48"/>
      <c r="E333" s="48"/>
      <c r="F333" s="48"/>
      <c r="G333" s="48"/>
      <c r="H333" s="48"/>
      <c r="I333" s="48"/>
      <c r="J333" s="48"/>
      <c r="K333" s="48"/>
      <c r="L333" s="48"/>
      <c r="M333" s="48"/>
      <c r="N333" s="48"/>
      <c r="O333" s="48"/>
      <c r="P333" s="48"/>
      <c r="Q333" s="48"/>
      <c r="R333" s="48"/>
      <c r="S333" s="48"/>
      <c r="T333" s="48"/>
      <c r="U333" s="48"/>
      <c r="V333" s="48"/>
      <c r="W333" s="48"/>
      <c r="X333" s="48"/>
      <c r="Y333" s="48"/>
      <c r="Z333" s="48"/>
      <c r="AA333" s="48"/>
      <c r="AB333" s="48"/>
      <c r="AC333" s="48"/>
      <c r="AD333" s="48"/>
      <c r="AE333" s="48"/>
      <c r="AF333" s="48"/>
      <c r="AG333" s="48"/>
      <c r="AH333" s="48"/>
      <c r="AI333" s="48"/>
      <c r="AJ333" s="48"/>
      <c r="AK333" s="48"/>
      <c r="AL333" s="48"/>
      <c r="AM333" s="48"/>
      <c r="AN333" s="48"/>
      <c r="AO333" s="48"/>
    </row>
    <row r="334" spans="1:51">
      <c r="A334" s="48"/>
      <c r="B334" s="48"/>
      <c r="C334" s="48"/>
      <c r="D334" s="48"/>
      <c r="E334" s="48"/>
      <c r="F334" s="48"/>
      <c r="G334" s="48"/>
      <c r="H334" s="48"/>
      <c r="I334" s="48"/>
      <c r="J334" s="48"/>
      <c r="K334" s="48"/>
      <c r="L334" s="48"/>
      <c r="M334" s="48"/>
      <c r="N334" s="48"/>
      <c r="O334" s="48"/>
      <c r="P334" s="48"/>
      <c r="Q334" s="48"/>
      <c r="R334" s="48"/>
      <c r="S334" s="48"/>
      <c r="T334" s="48"/>
      <c r="U334" s="48"/>
      <c r="V334" s="48"/>
      <c r="W334" s="48"/>
      <c r="X334" s="48"/>
      <c r="Y334" s="48"/>
      <c r="Z334" s="48"/>
      <c r="AA334" s="48"/>
      <c r="AB334" s="48"/>
      <c r="AC334" s="48"/>
      <c r="AD334" s="48"/>
      <c r="AE334" s="48"/>
      <c r="AF334" s="48"/>
      <c r="AG334" s="48"/>
      <c r="AH334" s="48"/>
      <c r="AI334" s="48"/>
      <c r="AJ334" s="48"/>
      <c r="AK334" s="48"/>
      <c r="AL334" s="48"/>
      <c r="AM334" s="48"/>
      <c r="AN334" s="48"/>
      <c r="AO334" s="48"/>
    </row>
    <row r="335" spans="1:51">
      <c r="A335" s="48"/>
      <c r="B335" s="48"/>
      <c r="C335" s="48"/>
      <c r="D335" s="48"/>
      <c r="E335" s="48"/>
      <c r="F335" s="48"/>
      <c r="G335" s="48"/>
      <c r="H335" s="48"/>
      <c r="I335" s="48"/>
      <c r="J335" s="48"/>
      <c r="K335" s="48"/>
      <c r="L335" s="48"/>
      <c r="M335" s="48"/>
      <c r="N335" s="48"/>
      <c r="O335" s="48"/>
      <c r="P335" s="48"/>
      <c r="Q335" s="48"/>
      <c r="R335" s="48"/>
      <c r="S335" s="48"/>
      <c r="T335" s="48"/>
      <c r="U335" s="48"/>
      <c r="V335" s="48"/>
      <c r="W335" s="48"/>
      <c r="X335" s="48"/>
      <c r="Y335" s="48"/>
      <c r="Z335" s="48"/>
      <c r="AA335" s="48"/>
      <c r="AB335" s="48"/>
      <c r="AC335" s="48"/>
      <c r="AD335" s="48"/>
      <c r="AE335" s="48"/>
      <c r="AF335" s="48"/>
      <c r="AG335" s="48"/>
      <c r="AH335" s="48"/>
      <c r="AI335" s="48"/>
      <c r="AJ335" s="48"/>
      <c r="AK335" s="48"/>
      <c r="AL335" s="48"/>
      <c r="AM335" s="48"/>
      <c r="AN335" s="48"/>
      <c r="AO335" s="48"/>
    </row>
    <row r="336" spans="1:51">
      <c r="A336" s="48"/>
      <c r="B336" s="48"/>
      <c r="C336" s="48"/>
      <c r="D336" s="48"/>
      <c r="E336" s="48"/>
      <c r="F336" s="48"/>
      <c r="G336" s="48"/>
      <c r="H336" s="48"/>
      <c r="I336" s="48"/>
      <c r="J336" s="48"/>
      <c r="K336" s="48"/>
      <c r="L336" s="48"/>
      <c r="M336" s="48"/>
      <c r="N336" s="48"/>
      <c r="O336" s="48"/>
      <c r="P336" s="48"/>
      <c r="Q336" s="48"/>
      <c r="R336" s="48"/>
      <c r="S336" s="48"/>
      <c r="T336" s="48"/>
      <c r="U336" s="48"/>
      <c r="V336" s="48"/>
      <c r="W336" s="48"/>
      <c r="X336" s="48"/>
      <c r="Y336" s="48"/>
      <c r="Z336" s="48"/>
      <c r="AA336" s="48"/>
      <c r="AB336" s="48"/>
      <c r="AC336" s="48"/>
      <c r="AD336" s="48"/>
      <c r="AE336" s="48"/>
      <c r="AF336" s="48"/>
      <c r="AG336" s="48"/>
      <c r="AH336" s="48"/>
      <c r="AI336" s="48"/>
      <c r="AJ336" s="48"/>
      <c r="AK336" s="48"/>
      <c r="AL336" s="48"/>
      <c r="AM336" s="48"/>
      <c r="AN336" s="48"/>
      <c r="AO336" s="48"/>
    </row>
    <row r="337" spans="1:51">
      <c r="A337" s="48"/>
      <c r="B337" s="48"/>
      <c r="C337" s="48"/>
      <c r="D337" s="48"/>
      <c r="E337" s="48"/>
      <c r="F337" s="48"/>
      <c r="G337" s="48"/>
      <c r="H337" s="48"/>
      <c r="I337" s="48"/>
      <c r="J337" s="48"/>
      <c r="K337" s="48"/>
      <c r="L337" s="48"/>
      <c r="M337" s="48"/>
      <c r="N337" s="48"/>
      <c r="O337" s="48"/>
      <c r="P337" s="48"/>
      <c r="Q337" s="48"/>
      <c r="R337" s="48"/>
      <c r="S337" s="48"/>
      <c r="T337" s="48"/>
      <c r="U337" s="48"/>
      <c r="V337" s="48"/>
      <c r="W337" s="48"/>
      <c r="X337" s="48"/>
      <c r="Y337" s="48"/>
      <c r="Z337" s="48"/>
      <c r="AA337" s="48"/>
      <c r="AB337" s="48"/>
      <c r="AC337" s="48"/>
      <c r="AD337" s="48"/>
      <c r="AE337" s="48"/>
      <c r="AF337" s="48"/>
      <c r="AG337" s="48"/>
      <c r="AH337" s="48"/>
      <c r="AI337" s="48"/>
      <c r="AJ337" s="48"/>
      <c r="AK337" s="48"/>
      <c r="AL337" s="48"/>
      <c r="AM337" s="48"/>
      <c r="AN337" s="48"/>
      <c r="AO337" s="48"/>
    </row>
    <row r="338" spans="1:51">
      <c r="A338" s="49" t="s">
        <v>293</v>
      </c>
      <c r="B338" s="49"/>
      <c r="C338" s="49"/>
      <c r="D338" s="49"/>
      <c r="E338" s="49"/>
      <c r="F338" s="49"/>
      <c r="G338" s="49"/>
      <c r="H338" s="49"/>
      <c r="I338" s="49"/>
      <c r="J338" s="49" t="s">
        <v>296</v>
      </c>
      <c r="K338" s="49"/>
      <c r="L338" s="49"/>
      <c r="M338" s="49"/>
      <c r="N338" s="49"/>
      <c r="O338" s="49"/>
      <c r="P338" s="49"/>
      <c r="Q338" s="49"/>
      <c r="R338" s="49" t="s">
        <v>298</v>
      </c>
      <c r="S338" s="49"/>
      <c r="T338" s="49"/>
      <c r="U338" s="49"/>
      <c r="V338" s="49"/>
      <c r="W338" s="49"/>
      <c r="X338" s="49"/>
      <c r="Y338" s="49"/>
      <c r="Z338" s="49" t="s">
        <v>301</v>
      </c>
      <c r="AA338" s="49"/>
      <c r="AB338" s="49"/>
      <c r="AC338" s="49"/>
      <c r="AD338" s="49"/>
      <c r="AE338" s="49"/>
      <c r="AF338" s="49"/>
      <c r="AG338" s="49"/>
      <c r="AH338" s="49" t="s">
        <v>303</v>
      </c>
      <c r="AI338" s="49"/>
      <c r="AJ338" s="49"/>
      <c r="AK338" s="49"/>
      <c r="AL338" s="49"/>
      <c r="AM338" s="49"/>
      <c r="AN338" s="49"/>
      <c r="AO338" s="49"/>
    </row>
    <row r="339" spans="1:51">
      <c r="A339" s="48" t="s">
        <v>294</v>
      </c>
      <c r="B339" s="48"/>
      <c r="C339" s="48"/>
      <c r="D339" s="48"/>
      <c r="E339" s="48"/>
      <c r="F339" s="48"/>
      <c r="G339" s="48"/>
      <c r="H339" s="48"/>
      <c r="I339" s="48"/>
      <c r="J339" s="48" t="s">
        <v>297</v>
      </c>
      <c r="K339" s="48"/>
      <c r="L339" s="48"/>
      <c r="M339" s="48"/>
      <c r="N339" s="48"/>
      <c r="O339" s="48"/>
      <c r="P339" s="48"/>
      <c r="Q339" s="48"/>
      <c r="R339" s="48" t="s">
        <v>299</v>
      </c>
      <c r="S339" s="48"/>
      <c r="T339" s="48"/>
      <c r="U339" s="48"/>
      <c r="V339" s="48"/>
      <c r="W339" s="48"/>
      <c r="X339" s="48"/>
      <c r="Y339" s="48"/>
      <c r="Z339" s="48" t="s">
        <v>302</v>
      </c>
      <c r="AA339" s="48"/>
      <c r="AB339" s="48"/>
      <c r="AC339" s="48"/>
      <c r="AD339" s="48"/>
      <c r="AE339" s="48"/>
      <c r="AF339" s="48"/>
      <c r="AG339" s="48"/>
      <c r="AH339" s="48" t="s">
        <v>304</v>
      </c>
      <c r="AI339" s="48"/>
      <c r="AJ339" s="48"/>
      <c r="AK339" s="48"/>
      <c r="AL339" s="48"/>
      <c r="AM339" s="48"/>
      <c r="AN339" s="48"/>
      <c r="AO339" s="48"/>
    </row>
  </sheetData>
  <autoFilter ref="A10:AY10"/>
  <mergeCells>
    <mergeCell ref="A1:AY1"/>
    <mergeCell ref="A3:AY3"/>
    <mergeCell ref="A6:AY6"/>
    <mergeCell ref="A8:A9"/>
    <mergeCell ref="B8:B9"/>
    <mergeCell ref="C8:C9"/>
    <mergeCell ref="D8:D9"/>
    <mergeCell ref="E8:E9"/>
    <mergeCell ref="F8:F9"/>
    <mergeCell ref="G8:G9"/>
    <mergeCell ref="H8:H9"/>
    <mergeCell ref="M8:M9"/>
    <mergeCell ref="P8:P9"/>
    <mergeCell ref="Q8:Q9"/>
    <mergeCell ref="S8:V8"/>
    <mergeCell ref="W8:Z8"/>
    <mergeCell ref="AA8:AA9"/>
    <mergeCell ref="AB8:AB9"/>
    <mergeCell ref="AC8:AC9"/>
    <mergeCell ref="AD8:AD9"/>
    <mergeCell ref="AE8:AE9"/>
    <mergeCell ref="AF8:AF9"/>
    <mergeCell ref="AG8:AG9"/>
    <mergeCell ref="AH8:AJ8"/>
    <mergeCell ref="AK8:AK9"/>
    <mergeCell ref="AL8:AL9"/>
    <mergeCell ref="AM8:AM9"/>
    <mergeCell ref="AN8:AN9"/>
    <mergeCell ref="AO8:AO9"/>
    <mergeCell ref="AP8:AP9"/>
    <mergeCell ref="AQ8:AQ9"/>
    <mergeCell ref="AR8:AR9"/>
    <mergeCell ref="AS8:AS9"/>
    <mergeCell ref="AT8:AT9"/>
    <mergeCell ref="AU8:AU9"/>
    <mergeCell ref="AV8:AV9"/>
    <mergeCell ref="AW8:AW9"/>
    <mergeCell ref="AX8:AX9"/>
    <mergeCell ref="AY8:AY9"/>
    <mergeCell ref="A332:I332"/>
    <mergeCell ref="A338:I338"/>
    <mergeCell ref="A339:I339"/>
    <mergeCell ref="J332:Q332"/>
    <mergeCell ref="J338:Q338"/>
    <mergeCell ref="J339:Q339"/>
    <mergeCell ref="R332:Y332"/>
    <mergeCell ref="R338:Y338"/>
    <mergeCell ref="R339:Y339"/>
    <mergeCell ref="Z332:AG332"/>
    <mergeCell ref="Z338:AG338"/>
    <mergeCell ref="Z339:AG339"/>
    <mergeCell ref="AH332:AO332"/>
    <mergeCell ref="AH338:AO338"/>
    <mergeCell ref="AH339:AO339"/>
  </mergeCell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/>
    <oddFooter>&amp;LKONTRAK&amp;RPage &amp;P of &amp;N</oddFooter>
    <evenHeader/>
    <evenFooter/>
    <firstHeader/>
    <firstFooter/>
  </headerFooter>
  <legacyDrawing r:id="rId_comments_vml1"/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  <pageSetUpPr fitToPage="1"/>
  </sheetPr>
  <dimension ref="A1:AY22"/>
  <sheetViews>
    <sheetView tabSelected="0" workbookViewId="0" showGridLines="true" showRowColHeaders="1">
      <pane xSplit="4" ySplit="10" topLeftCell="E11" activePane="bottomRight" state="frozen"/>
      <selection pane="topRight"/>
      <selection pane="bottomLeft"/>
      <selection pane="bottomRight" activeCell="A21" sqref="A21:AO21"/>
    </sheetView>
  </sheetViews>
  <sheetFormatPr defaultRowHeight="14.4" outlineLevelRow="0" outlineLevelCol="1"/>
  <cols>
    <col min="1" max="1" width="6" customWidth="true" style="0"/>
    <col min="2" max="2" width="14" customWidth="true" style="0"/>
    <col min="3" max="3" width="28" customWidth="true" style="0"/>
    <col min="4" max="4" width="20" customWidth="true" style="0"/>
    <col min="5" max="5" width="10" customWidth="true" style="0"/>
    <col min="6" max="6" width="7" customWidth="true" style="0"/>
    <col min="7" max="7" width="10" customWidth="true" style="0"/>
    <col min="8" max="8" width="12" customWidth="true" style="0"/>
    <col min="9" max="9" width="10" customWidth="true" outlineLevel="1" style="0"/>
    <col min="10" max="10" width="10" customWidth="true" outlineLevel="1" style="0"/>
    <col min="11" max="11" width="12" customWidth="true" outlineLevel="1" style="0"/>
    <col min="12" max="12" width="10" customWidth="true" outlineLevel="1" style="0"/>
    <col min="13" max="13" width="13.568" bestFit="true" customWidth="true" style="0"/>
    <col min="14" max="14" width="9.283" bestFit="true" customWidth="true" style="0"/>
    <col min="15" max="15" width="11.569" bestFit="true" customWidth="true" style="0"/>
    <col min="16" max="16" width="13.568" bestFit="true" customWidth="true" outlineLevel="1" style="0"/>
    <col min="17" max="17" width="14.568" bestFit="true" customWidth="true" outlineLevel="1" style="0"/>
    <col min="18" max="18" width="10.283" bestFit="true" customWidth="true" outlineLevel="1" style="0"/>
    <col min="19" max="19" width="11" customWidth="true" outlineLevel="1" style="0"/>
    <col min="20" max="20" width="11" customWidth="true" outlineLevel="1" style="0"/>
    <col min="21" max="21" width="11" customWidth="true" outlineLevel="1" style="0"/>
    <col min="22" max="22" width="11" customWidth="true" outlineLevel="1" style="0"/>
    <col min="23" max="23" width="12" customWidth="true" outlineLevel="1" style="0"/>
    <col min="24" max="24" width="12" customWidth="true" outlineLevel="1" style="0"/>
    <col min="25" max="25" width="12" customWidth="true" outlineLevel="1" style="0"/>
    <col min="26" max="26" width="12" customWidth="true" outlineLevel="1" style="0"/>
    <col min="27" max="27" width="12" customWidth="true" outlineLevel="1" style="0"/>
    <col min="28" max="28" width="15.853" bestFit="true" customWidth="true" style="0"/>
    <col min="29" max="29" width="12" customWidth="true" style="0"/>
    <col min="30" max="30" width="12" customWidth="true" style="0"/>
    <col min="31" max="31" width="16" customWidth="true" style="0"/>
    <col min="32" max="32" width="20.138" bestFit="true" customWidth="true" style="0"/>
    <col min="33" max="33" width="7.284" bestFit="true" customWidth="true" style="0"/>
    <col min="34" max="34" width="11.569" bestFit="true" customWidth="true" style="0"/>
    <col min="35" max="35" width="10.283" bestFit="true" customWidth="true" style="0"/>
    <col min="36" max="36" width="11.569" bestFit="true" customWidth="true" style="0"/>
    <col min="37" max="37" width="13.568" bestFit="true" customWidth="true" style="0"/>
    <col min="38" max="38" width="21.138" bestFit="true" customWidth="true" style="0"/>
    <col min="39" max="39" width="17.853" bestFit="true" customWidth="true" style="0"/>
    <col min="40" max="40" width="13.568" bestFit="true" customWidth="true" style="0"/>
    <col min="41" max="41" width="17.853" bestFit="true" customWidth="true" style="0"/>
    <col min="42" max="42" width="11.569" bestFit="true" customWidth="true" outlineLevel="1" style="0"/>
    <col min="43" max="43" width="9.283" bestFit="true" customWidth="true" outlineLevel="1" style="0"/>
    <col min="44" max="44" width="17.853" bestFit="true" customWidth="true" outlineLevel="1" style="0"/>
    <col min="45" max="45" width="10.283" bestFit="true" customWidth="true" outlineLevel="1" style="0"/>
    <col min="46" max="46" width="11.569" bestFit="true" customWidth="true" outlineLevel="1" style="0"/>
    <col min="47" max="47" width="16.853" bestFit="true" customWidth="true" outlineLevel="1" style="0"/>
    <col min="48" max="48" width="12" customWidth="true" outlineLevel="1" style="0"/>
    <col min="49" max="49" width="20" customWidth="true" outlineLevel="1" style="0"/>
    <col min="50" max="50" width="40" customWidth="true" outlineLevel="1" style="0"/>
    <col min="51" max="51" width="24" customWidth="true" outlineLevel="1" style="0"/>
  </cols>
  <sheetData>
    <row r="1" spans="1:51" customHeight="1" ht="24">
      <c r="A1" s="3" t="s">
        <v>222</v>
      </c>
    </row>
    <row r="3" spans="1:51" customHeight="1" ht="30">
      <c r="A3" s="4" t="s">
        <v>1150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</row>
    <row r="6" spans="1:51" customHeight="1" ht="22">
      <c r="A6" s="5" t="s">
        <v>224</v>
      </c>
    </row>
    <row r="8" spans="1:51" customHeight="1" ht="26">
      <c r="A8" s="6" t="s">
        <v>225</v>
      </c>
      <c r="B8" s="6" t="s">
        <v>226</v>
      </c>
      <c r="C8" s="6" t="s">
        <v>227</v>
      </c>
      <c r="D8" s="6" t="s">
        <v>228</v>
      </c>
      <c r="E8" s="6" t="s">
        <v>229</v>
      </c>
      <c r="F8" s="6" t="s">
        <v>230</v>
      </c>
      <c r="G8" s="6" t="s">
        <v>231</v>
      </c>
      <c r="H8" s="6" t="s">
        <v>232</v>
      </c>
      <c r="I8" s="6" t="s">
        <v>233</v>
      </c>
      <c r="J8" s="6" t="s">
        <v>235</v>
      </c>
      <c r="K8" s="6" t="s">
        <v>236</v>
      </c>
      <c r="L8" s="6" t="s">
        <v>237</v>
      </c>
      <c r="M8" s="6" t="s">
        <v>239</v>
      </c>
      <c r="N8" s="6" t="s">
        <v>240</v>
      </c>
      <c r="O8" s="6" t="s">
        <v>242</v>
      </c>
      <c r="P8" s="6" t="s">
        <v>244</v>
      </c>
      <c r="Q8" s="6" t="s">
        <v>245</v>
      </c>
      <c r="R8" s="6" t="s">
        <v>246</v>
      </c>
      <c r="S8" s="6" t="s">
        <v>248</v>
      </c>
      <c r="T8" s="6"/>
      <c r="U8" s="6"/>
      <c r="V8" s="6"/>
      <c r="W8" s="6" t="s">
        <v>249</v>
      </c>
      <c r="X8" s="6"/>
      <c r="Y8" s="6"/>
      <c r="Z8" s="6"/>
      <c r="AA8" s="6" t="s">
        <v>250</v>
      </c>
      <c r="AB8" s="6" t="s">
        <v>251</v>
      </c>
      <c r="AC8" s="6" t="s">
        <v>252</v>
      </c>
      <c r="AD8" s="6" t="s">
        <v>253</v>
      </c>
      <c r="AE8" s="6" t="s">
        <v>254</v>
      </c>
      <c r="AF8" s="6" t="s">
        <v>255</v>
      </c>
      <c r="AG8" s="6" t="s">
        <v>246</v>
      </c>
      <c r="AH8" s="6" t="s">
        <v>256</v>
      </c>
      <c r="AI8" s="6"/>
      <c r="AJ8" s="6"/>
      <c r="AK8" s="6" t="s">
        <v>260</v>
      </c>
      <c r="AL8" s="12" t="s">
        <v>261</v>
      </c>
      <c r="AM8" s="6" t="s">
        <v>262</v>
      </c>
      <c r="AN8" s="6" t="s">
        <v>263</v>
      </c>
      <c r="AO8" s="6" t="s">
        <v>264</v>
      </c>
      <c r="AP8" s="6" t="s">
        <v>265</v>
      </c>
      <c r="AQ8" s="6" t="s">
        <v>266</v>
      </c>
      <c r="AR8" s="6" t="s">
        <v>267</v>
      </c>
      <c r="AS8" s="6" t="s">
        <v>268</v>
      </c>
      <c r="AT8" s="6" t="s">
        <v>269</v>
      </c>
      <c r="AU8" s="6" t="s">
        <v>270</v>
      </c>
      <c r="AV8" s="6" t="s">
        <v>271</v>
      </c>
      <c r="AW8" s="6" t="s">
        <v>272</v>
      </c>
      <c r="AX8" s="6" t="s">
        <v>273</v>
      </c>
      <c r="AY8" s="6" t="s">
        <v>274</v>
      </c>
    </row>
    <row r="9" spans="1:51" customHeight="1" ht="24">
      <c r="A9" s="6"/>
      <c r="B9" s="6"/>
      <c r="C9" s="6"/>
      <c r="D9" s="6"/>
      <c r="E9" s="6"/>
      <c r="F9" s="6"/>
      <c r="G9" s="6"/>
      <c r="H9" s="6"/>
      <c r="I9" s="6" t="s">
        <v>234</v>
      </c>
      <c r="J9" s="6" t="s">
        <v>2</v>
      </c>
      <c r="K9" s="6" t="s">
        <v>234</v>
      </c>
      <c r="L9" s="6" t="s">
        <v>238</v>
      </c>
      <c r="M9" s="6"/>
      <c r="N9" s="6" t="s">
        <v>241</v>
      </c>
      <c r="O9" s="6" t="s">
        <v>243</v>
      </c>
      <c r="P9" s="6"/>
      <c r="Q9" s="6"/>
      <c r="R9" s="6" t="s">
        <v>247</v>
      </c>
      <c r="S9" s="6">
        <v>1.5</v>
      </c>
      <c r="T9" s="6">
        <v>2</v>
      </c>
      <c r="U9" s="6">
        <v>3</v>
      </c>
      <c r="V9" s="6">
        <v>4</v>
      </c>
      <c r="W9" s="6">
        <v>1.5</v>
      </c>
      <c r="X9" s="6">
        <v>2</v>
      </c>
      <c r="Y9" s="6">
        <v>3</v>
      </c>
      <c r="Z9" s="6">
        <v>4</v>
      </c>
      <c r="AA9" s="6"/>
      <c r="AB9" s="6"/>
      <c r="AC9" s="6"/>
      <c r="AD9" s="6"/>
      <c r="AE9" s="6"/>
      <c r="AF9" s="6"/>
      <c r="AG9" s="6"/>
      <c r="AH9" s="6" t="s">
        <v>257</v>
      </c>
      <c r="AI9" s="6" t="s">
        <v>258</v>
      </c>
      <c r="AJ9" s="6" t="s">
        <v>259</v>
      </c>
      <c r="AK9" s="6"/>
      <c r="AL9" s="12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</row>
    <row r="10" spans="1:51" customHeight="1" ht="20">
      <c r="A10" s="29">
        <v>1</v>
      </c>
      <c r="B10" s="29">
        <v>2</v>
      </c>
      <c r="C10" s="29">
        <v>3</v>
      </c>
      <c r="D10" s="29">
        <v>4</v>
      </c>
      <c r="E10" s="29">
        <v>5</v>
      </c>
      <c r="F10" s="29">
        <v>6</v>
      </c>
      <c r="G10" s="29">
        <v>7</v>
      </c>
      <c r="H10" s="29">
        <v>8</v>
      </c>
      <c r="I10" s="29">
        <v>9</v>
      </c>
      <c r="J10" s="29">
        <v>10</v>
      </c>
      <c r="K10" s="29">
        <v>11</v>
      </c>
      <c r="L10" s="29">
        <v>12</v>
      </c>
      <c r="M10" s="29">
        <v>13</v>
      </c>
      <c r="N10" s="29">
        <v>14</v>
      </c>
      <c r="O10" s="29">
        <v>15</v>
      </c>
      <c r="P10" s="29">
        <v>16</v>
      </c>
      <c r="Q10" s="29">
        <v>17</v>
      </c>
      <c r="R10" s="29">
        <v>18</v>
      </c>
      <c r="S10" s="29">
        <v>19</v>
      </c>
      <c r="T10" s="29">
        <v>20</v>
      </c>
      <c r="U10" s="29">
        <v>21</v>
      </c>
      <c r="V10" s="29">
        <v>22</v>
      </c>
      <c r="W10" s="29">
        <v>23</v>
      </c>
      <c r="X10" s="29">
        <v>24</v>
      </c>
      <c r="Y10" s="29">
        <v>25</v>
      </c>
      <c r="Z10" s="29">
        <v>26</v>
      </c>
      <c r="AA10" s="29">
        <v>27</v>
      </c>
      <c r="AB10" s="29">
        <v>28</v>
      </c>
      <c r="AC10" s="29">
        <v>29</v>
      </c>
      <c r="AD10" s="29">
        <v>30</v>
      </c>
      <c r="AE10" s="29">
        <v>31</v>
      </c>
      <c r="AF10" s="29">
        <v>32</v>
      </c>
      <c r="AG10" s="29">
        <v>33</v>
      </c>
      <c r="AH10" s="29">
        <v>34</v>
      </c>
      <c r="AI10" s="29">
        <v>35</v>
      </c>
      <c r="AJ10" s="29">
        <v>36</v>
      </c>
      <c r="AK10" s="29">
        <v>37</v>
      </c>
      <c r="AL10" s="30">
        <v>38</v>
      </c>
      <c r="AM10" s="29">
        <v>39</v>
      </c>
      <c r="AN10" s="29">
        <v>40</v>
      </c>
      <c r="AO10" s="29">
        <v>41</v>
      </c>
      <c r="AP10" s="29">
        <v>42</v>
      </c>
      <c r="AQ10" s="29">
        <v>43</v>
      </c>
      <c r="AR10" s="29">
        <v>44</v>
      </c>
      <c r="AS10" s="29">
        <v>45</v>
      </c>
      <c r="AT10" s="29">
        <v>46</v>
      </c>
      <c r="AU10" s="29">
        <v>47</v>
      </c>
      <c r="AV10" s="29">
        <v>48</v>
      </c>
      <c r="AW10" s="29">
        <v>49</v>
      </c>
      <c r="AX10" s="29">
        <v>50</v>
      </c>
      <c r="AY10" s="29">
        <v>51</v>
      </c>
    </row>
    <row r="11" spans="1:51">
      <c r="A11" s="31"/>
      <c r="B11" s="7"/>
      <c r="C11" s="7"/>
      <c r="D11" s="7"/>
      <c r="E11" s="31"/>
      <c r="F11" s="31"/>
      <c r="G11" s="31"/>
      <c r="H11" s="31"/>
      <c r="I11" s="34"/>
      <c r="J11" s="35"/>
      <c r="K11" s="34"/>
      <c r="L11" s="34"/>
      <c r="M11" s="36"/>
      <c r="N11" s="36"/>
      <c r="O11" s="36"/>
      <c r="P11" s="36"/>
      <c r="Q11" s="36"/>
      <c r="R11" s="36"/>
      <c r="S11" s="35"/>
      <c r="T11" s="35"/>
      <c r="U11" s="35"/>
      <c r="V11" s="35"/>
      <c r="W11" s="37"/>
      <c r="X11" s="37"/>
      <c r="Y11" s="37"/>
      <c r="Z11" s="37"/>
      <c r="AA11" s="37"/>
      <c r="AB11" s="36"/>
      <c r="AC11" s="37"/>
      <c r="AD11" s="37"/>
      <c r="AE11" s="37"/>
      <c r="AF11" s="36"/>
      <c r="AG11" s="36"/>
      <c r="AH11" s="36"/>
      <c r="AI11" s="36"/>
      <c r="AJ11" s="36"/>
      <c r="AK11" s="36"/>
      <c r="AL11" s="38"/>
      <c r="AM11" s="36"/>
      <c r="AN11" s="36"/>
      <c r="AO11" s="36"/>
      <c r="AP11" s="36"/>
      <c r="AQ11" s="36"/>
      <c r="AR11" s="36"/>
      <c r="AS11" s="36"/>
      <c r="AT11" s="36"/>
      <c r="AU11" s="36"/>
      <c r="AV11" s="26"/>
      <c r="AW11" s="23"/>
      <c r="AX11" s="26"/>
      <c r="AY11" s="26"/>
    </row>
    <row r="12" spans="1:51" customHeight="1" ht="24">
      <c r="A12" s="39"/>
      <c r="B12" s="1"/>
      <c r="C12" s="2" t="s">
        <v>291</v>
      </c>
      <c r="D12" s="2"/>
      <c r="E12" s="2"/>
      <c r="F12" s="2"/>
      <c r="G12" s="2"/>
      <c r="H12" s="2"/>
      <c r="I12" s="40" t="str">
        <f>SUMIF($A$11:$A$11,"&gt;0",I11:I11)</f>
        <v>0</v>
      </c>
      <c r="J12" s="41" t="str">
        <f>SUMIF($A$11:$A$11,"&gt;0",J11:J11)</f>
        <v>0</v>
      </c>
      <c r="K12" s="42" t="str">
        <f>SUMIF($A$11:$A$11,"&gt;0",K11:K11)</f>
        <v>0</v>
      </c>
      <c r="L12" s="42" t="str">
        <f>SUMIF($A$11:$A$11,"&gt;0",L11:L11)</f>
        <v>0</v>
      </c>
      <c r="M12" s="43" t="str">
        <f>SUMIF($A$11:$A$11,"&gt;0",M11:M11)</f>
        <v>0</v>
      </c>
      <c r="N12" s="43" t="str">
        <f>SUMIF($A$11:$A$11,"&gt;0",N11:N11)</f>
        <v>0</v>
      </c>
      <c r="O12" s="43" t="str">
        <f>SUMIF($A$11:$A$11,"&gt;0",O11:O11)</f>
        <v>0</v>
      </c>
      <c r="P12" s="43" t="str">
        <f>SUMIF($A$11:$A$11,"&gt;0",P11:P11)</f>
        <v>0</v>
      </c>
      <c r="Q12" s="43" t="str">
        <f>SUMIF($A$11:$A$11,"&gt;0",Q11:Q11)</f>
        <v>0</v>
      </c>
      <c r="R12" s="43" t="str">
        <f>SUMIF($A$11:$A$11,"&gt;0",R11:R11)</f>
        <v>0</v>
      </c>
      <c r="S12" s="41" t="str">
        <f>SUMIF($A$11:$A$11,"&gt;0",S11:S11)</f>
        <v>0</v>
      </c>
      <c r="T12" s="41" t="str">
        <f>SUMIF($A$11:$A$11,"&gt;0",T11:T11)</f>
        <v>0</v>
      </c>
      <c r="U12" s="41" t="str">
        <f>SUMIF($A$11:$A$11,"&gt;0",U11:U11)</f>
        <v>0</v>
      </c>
      <c r="V12" s="41" t="str">
        <f>SUMIF($A$11:$A$11,"&gt;0",V11:V11)</f>
        <v>0</v>
      </c>
      <c r="W12" s="44" t="str">
        <f>SUMIF($A$11:$A$11,"&gt;0",W11:W11)</f>
        <v>0</v>
      </c>
      <c r="X12" s="44" t="str">
        <f>SUMIF($A$11:$A$11,"&gt;0",X11:X11)</f>
        <v>0</v>
      </c>
      <c r="Y12" s="44" t="str">
        <f>SUMIF($A$11:$A$11,"&gt;0",Y11:Y11)</f>
        <v>0</v>
      </c>
      <c r="Z12" s="44" t="str">
        <f>SUMIF($A$11:$A$11,"&gt;0",Z11:Z11)</f>
        <v>0</v>
      </c>
      <c r="AA12" s="44" t="str">
        <f>SUMIF($A$11:$A$11,"&gt;0",AA11:AA11)</f>
        <v>0</v>
      </c>
      <c r="AB12" s="43" t="str">
        <f>SUMIF($A$11:$A$11,"&gt;0",AB11:AB11)</f>
        <v>0</v>
      </c>
      <c r="AC12" s="44" t="str">
        <f>SUMIF($A$11:$A$11,"&gt;0",AC11:AC11)</f>
        <v>0</v>
      </c>
      <c r="AD12" s="44" t="str">
        <f>SUMIF($A$11:$A$11,"&gt;0",AD11:AD11)</f>
        <v>0</v>
      </c>
      <c r="AE12" s="44" t="str">
        <f>SUMIF($A$11:$A$11,"&gt;0",AE11:AE11)</f>
        <v>0</v>
      </c>
      <c r="AF12" s="43" t="str">
        <f>SUMIF($A$11:$A$11,"&gt;0",AF11:AF11)</f>
        <v>0</v>
      </c>
      <c r="AG12" s="43" t="str">
        <f>SUMIF($A$11:$A$11,"&gt;0",AG11:AG11)</f>
        <v>0</v>
      </c>
      <c r="AH12" s="43" t="str">
        <f>SUMIF($A$11:$A$11,"&gt;0",AH11:AH11)</f>
        <v>0</v>
      </c>
      <c r="AI12" s="43" t="str">
        <f>SUMIF($A$11:$A$11,"&gt;0",AI11:AI11)</f>
        <v>0</v>
      </c>
      <c r="AJ12" s="43" t="str">
        <f>SUMIF($A$11:$A$11,"&gt;0",AJ11:AJ11)</f>
        <v>0</v>
      </c>
      <c r="AK12" s="43" t="str">
        <f>SUMIF($A$11:$A$11,"&gt;0",AK11:AK11)</f>
        <v>0</v>
      </c>
      <c r="AL12" s="45" t="str">
        <f>SUMIF($A$11:$A$11,"&gt;0",AL11:AL11)</f>
        <v>0</v>
      </c>
      <c r="AM12" s="43" t="str">
        <f>SUMIF($A$11:$A$11,"&gt;0",AM11:AM11)</f>
        <v>0</v>
      </c>
      <c r="AN12" s="43" t="str">
        <f>SUMIF($A$11:$A$11,"&gt;0",AN11:AN11)</f>
        <v>0</v>
      </c>
      <c r="AO12" s="43" t="str">
        <f>SUMIF($A$11:$A$11,"&gt;0",AO11:AO11)</f>
        <v>0</v>
      </c>
      <c r="AP12" s="43" t="str">
        <f>SUMIF($A$11:$A$11,"&gt;0",AP11:AP11)</f>
        <v>0</v>
      </c>
      <c r="AQ12" s="43" t="str">
        <f>SUMIF($A$11:$A$11,"&gt;0",AQ11:AQ11)</f>
        <v>0</v>
      </c>
      <c r="AR12" s="43" t="str">
        <f>SUMIF($A$11:$A$11,"&gt;0",AR11:AR11)</f>
        <v>0</v>
      </c>
      <c r="AS12" s="43" t="str">
        <f>SUMIF($A$11:$A$11,"&gt;0",AS11:AS11)</f>
        <v>0</v>
      </c>
      <c r="AT12" s="43" t="str">
        <f>SUMIF($A$11:$A$11,"&gt;0",AT11:AT11)</f>
        <v>0</v>
      </c>
      <c r="AU12" s="43" t="str">
        <f>SUMIF($A$11:$A$11,"&gt;0",AU11:AU11)</f>
        <v>0</v>
      </c>
      <c r="AV12" s="46"/>
      <c r="AW12" s="47"/>
      <c r="AX12" s="46"/>
      <c r="AY12" s="46"/>
    </row>
    <row r="15" spans="1:51">
      <c r="A15" s="48" t="s">
        <v>292</v>
      </c>
      <c r="B15" s="48"/>
      <c r="C15" s="48"/>
      <c r="D15" s="48"/>
      <c r="E15" s="48"/>
      <c r="F15" s="48"/>
      <c r="G15" s="48"/>
      <c r="H15" s="48"/>
      <c r="I15" s="48"/>
      <c r="J15" s="48" t="s">
        <v>295</v>
      </c>
      <c r="K15" s="48"/>
      <c r="L15" s="48"/>
      <c r="M15" s="48"/>
      <c r="N15" s="48"/>
      <c r="O15" s="48"/>
      <c r="P15" s="48"/>
      <c r="Q15" s="48"/>
      <c r="R15" s="48" t="s">
        <v>295</v>
      </c>
      <c r="S15" s="48"/>
      <c r="T15" s="48"/>
      <c r="U15" s="48"/>
      <c r="V15" s="48"/>
      <c r="W15" s="48"/>
      <c r="X15" s="48"/>
      <c r="Y15" s="48"/>
      <c r="Z15" s="48" t="s">
        <v>300</v>
      </c>
      <c r="AA15" s="48"/>
      <c r="AB15" s="48"/>
      <c r="AC15" s="48"/>
      <c r="AD15" s="48"/>
      <c r="AE15" s="48"/>
      <c r="AF15" s="48"/>
      <c r="AG15" s="48"/>
      <c r="AH15" s="48" t="s">
        <v>300</v>
      </c>
      <c r="AI15" s="48"/>
      <c r="AJ15" s="48"/>
      <c r="AK15" s="48"/>
      <c r="AL15" s="48"/>
      <c r="AM15" s="48"/>
      <c r="AN15" s="48"/>
      <c r="AO15" s="48"/>
    </row>
    <row r="16" spans="1:51">
      <c r="A16" s="48"/>
      <c r="B16" s="48"/>
      <c r="C16" s="48"/>
      <c r="D16" s="48"/>
      <c r="E16" s="48"/>
      <c r="F16" s="48"/>
      <c r="G16" s="48"/>
      <c r="H16" s="48"/>
      <c r="I16" s="48"/>
      <c r="J16" s="48"/>
      <c r="K16" s="48"/>
      <c r="L16" s="48"/>
      <c r="M16" s="48"/>
      <c r="N16" s="48"/>
      <c r="O16" s="48"/>
      <c r="P16" s="48"/>
      <c r="Q16" s="48"/>
      <c r="R16" s="48"/>
      <c r="S16" s="48"/>
      <c r="T16" s="48"/>
      <c r="U16" s="48"/>
      <c r="V16" s="48"/>
      <c r="W16" s="48"/>
      <c r="X16" s="48"/>
      <c r="Y16" s="48"/>
      <c r="Z16" s="48"/>
      <c r="AA16" s="48"/>
      <c r="AB16" s="48"/>
      <c r="AC16" s="48"/>
      <c r="AD16" s="48"/>
      <c r="AE16" s="48"/>
      <c r="AF16" s="48"/>
      <c r="AG16" s="48"/>
      <c r="AH16" s="48"/>
      <c r="AI16" s="48"/>
      <c r="AJ16" s="48"/>
      <c r="AK16" s="48"/>
      <c r="AL16" s="48"/>
      <c r="AM16" s="48"/>
      <c r="AN16" s="48"/>
      <c r="AO16" s="48"/>
    </row>
    <row r="17" spans="1:51">
      <c r="A17" s="48"/>
      <c r="B17" s="48"/>
      <c r="C17" s="48"/>
      <c r="D17" s="48"/>
      <c r="E17" s="48"/>
      <c r="F17" s="48"/>
      <c r="G17" s="48"/>
      <c r="H17" s="48"/>
      <c r="I17" s="48"/>
      <c r="J17" s="48"/>
      <c r="K17" s="48"/>
      <c r="L17" s="48"/>
      <c r="M17" s="48"/>
      <c r="N17" s="48"/>
      <c r="O17" s="48"/>
      <c r="P17" s="48"/>
      <c r="Q17" s="48"/>
      <c r="R17" s="48"/>
      <c r="S17" s="48"/>
      <c r="T17" s="48"/>
      <c r="U17" s="48"/>
      <c r="V17" s="48"/>
      <c r="W17" s="48"/>
      <c r="X17" s="48"/>
      <c r="Y17" s="48"/>
      <c r="Z17" s="48"/>
      <c r="AA17" s="48"/>
      <c r="AB17" s="48"/>
      <c r="AC17" s="48"/>
      <c r="AD17" s="48"/>
      <c r="AE17" s="48"/>
      <c r="AF17" s="48"/>
      <c r="AG17" s="48"/>
      <c r="AH17" s="48"/>
      <c r="AI17" s="48"/>
      <c r="AJ17" s="48"/>
      <c r="AK17" s="48"/>
      <c r="AL17" s="48"/>
      <c r="AM17" s="48"/>
      <c r="AN17" s="48"/>
      <c r="AO17" s="48"/>
    </row>
    <row r="18" spans="1:51">
      <c r="A18" s="48"/>
      <c r="B18" s="48"/>
      <c r="C18" s="48"/>
      <c r="D18" s="48"/>
      <c r="E18" s="48"/>
      <c r="F18" s="48"/>
      <c r="G18" s="48"/>
      <c r="H18" s="48"/>
      <c r="I18" s="48"/>
      <c r="J18" s="48"/>
      <c r="K18" s="48"/>
      <c r="L18" s="48"/>
      <c r="M18" s="48"/>
      <c r="N18" s="48"/>
      <c r="O18" s="48"/>
      <c r="P18" s="48"/>
      <c r="Q18" s="48"/>
      <c r="R18" s="48"/>
      <c r="S18" s="48"/>
      <c r="T18" s="48"/>
      <c r="U18" s="48"/>
      <c r="V18" s="48"/>
      <c r="W18" s="48"/>
      <c r="X18" s="48"/>
      <c r="Y18" s="48"/>
      <c r="Z18" s="48"/>
      <c r="AA18" s="48"/>
      <c r="AB18" s="48"/>
      <c r="AC18" s="48"/>
      <c r="AD18" s="48"/>
      <c r="AE18" s="48"/>
      <c r="AF18" s="48"/>
      <c r="AG18" s="48"/>
      <c r="AH18" s="48"/>
      <c r="AI18" s="48"/>
      <c r="AJ18" s="48"/>
      <c r="AK18" s="48"/>
      <c r="AL18" s="48"/>
      <c r="AM18" s="48"/>
      <c r="AN18" s="48"/>
      <c r="AO18" s="48"/>
    </row>
    <row r="19" spans="1:51">
      <c r="A19" s="48"/>
      <c r="B19" s="48"/>
      <c r="C19" s="48"/>
      <c r="D19" s="48"/>
      <c r="E19" s="48"/>
      <c r="F19" s="48"/>
      <c r="G19" s="48"/>
      <c r="H19" s="48"/>
      <c r="I19" s="48"/>
      <c r="J19" s="48"/>
      <c r="K19" s="48"/>
      <c r="L19" s="48"/>
      <c r="M19" s="48"/>
      <c r="N19" s="48"/>
      <c r="O19" s="48"/>
      <c r="P19" s="48"/>
      <c r="Q19" s="48"/>
      <c r="R19" s="48"/>
      <c r="S19" s="48"/>
      <c r="T19" s="48"/>
      <c r="U19" s="48"/>
      <c r="V19" s="48"/>
      <c r="W19" s="48"/>
      <c r="X19" s="48"/>
      <c r="Y19" s="48"/>
      <c r="Z19" s="48"/>
      <c r="AA19" s="48"/>
      <c r="AB19" s="48"/>
      <c r="AC19" s="48"/>
      <c r="AD19" s="48"/>
      <c r="AE19" s="48"/>
      <c r="AF19" s="48"/>
      <c r="AG19" s="48"/>
      <c r="AH19" s="48"/>
      <c r="AI19" s="48"/>
      <c r="AJ19" s="48"/>
      <c r="AK19" s="48"/>
      <c r="AL19" s="48"/>
      <c r="AM19" s="48"/>
      <c r="AN19" s="48"/>
      <c r="AO19" s="48"/>
    </row>
    <row r="20" spans="1:51">
      <c r="A20" s="48"/>
      <c r="B20" s="48"/>
      <c r="C20" s="48"/>
      <c r="D20" s="48"/>
      <c r="E20" s="48"/>
      <c r="F20" s="48"/>
      <c r="G20" s="48"/>
      <c r="H20" s="48"/>
      <c r="I20" s="48"/>
      <c r="J20" s="48"/>
      <c r="K20" s="48"/>
      <c r="L20" s="48"/>
      <c r="M20" s="48"/>
      <c r="N20" s="48"/>
      <c r="O20" s="48"/>
      <c r="P20" s="48"/>
      <c r="Q20" s="48"/>
      <c r="R20" s="48"/>
      <c r="S20" s="48"/>
      <c r="T20" s="48"/>
      <c r="U20" s="48"/>
      <c r="V20" s="48"/>
      <c r="W20" s="48"/>
      <c r="X20" s="48"/>
      <c r="Y20" s="48"/>
      <c r="Z20" s="48"/>
      <c r="AA20" s="48"/>
      <c r="AB20" s="48"/>
      <c r="AC20" s="48"/>
      <c r="AD20" s="48"/>
      <c r="AE20" s="48"/>
      <c r="AF20" s="48"/>
      <c r="AG20" s="48"/>
      <c r="AH20" s="48"/>
      <c r="AI20" s="48"/>
      <c r="AJ20" s="48"/>
      <c r="AK20" s="48"/>
      <c r="AL20" s="48"/>
      <c r="AM20" s="48"/>
      <c r="AN20" s="48"/>
      <c r="AO20" s="48"/>
    </row>
    <row r="21" spans="1:51">
      <c r="A21" s="49" t="s">
        <v>293</v>
      </c>
      <c r="B21" s="49"/>
      <c r="C21" s="49"/>
      <c r="D21" s="49"/>
      <c r="E21" s="49"/>
      <c r="F21" s="49"/>
      <c r="G21" s="49"/>
      <c r="H21" s="49"/>
      <c r="I21" s="49"/>
      <c r="J21" s="49" t="s">
        <v>296</v>
      </c>
      <c r="K21" s="49"/>
      <c r="L21" s="49"/>
      <c r="M21" s="49"/>
      <c r="N21" s="49"/>
      <c r="O21" s="49"/>
      <c r="P21" s="49"/>
      <c r="Q21" s="49"/>
      <c r="R21" s="49" t="s">
        <v>298</v>
      </c>
      <c r="S21" s="49"/>
      <c r="T21" s="49"/>
      <c r="U21" s="49"/>
      <c r="V21" s="49"/>
      <c r="W21" s="49"/>
      <c r="X21" s="49"/>
      <c r="Y21" s="49"/>
      <c r="Z21" s="49" t="s">
        <v>301</v>
      </c>
      <c r="AA21" s="49"/>
      <c r="AB21" s="49"/>
      <c r="AC21" s="49"/>
      <c r="AD21" s="49"/>
      <c r="AE21" s="49"/>
      <c r="AF21" s="49"/>
      <c r="AG21" s="49"/>
      <c r="AH21" s="49" t="s">
        <v>303</v>
      </c>
      <c r="AI21" s="49"/>
      <c r="AJ21" s="49"/>
      <c r="AK21" s="49"/>
      <c r="AL21" s="49"/>
      <c r="AM21" s="49"/>
      <c r="AN21" s="49"/>
      <c r="AO21" s="49"/>
    </row>
    <row r="22" spans="1:51">
      <c r="A22" s="48" t="s">
        <v>294</v>
      </c>
      <c r="B22" s="48"/>
      <c r="C22" s="48"/>
      <c r="D22" s="48"/>
      <c r="E22" s="48"/>
      <c r="F22" s="48"/>
      <c r="G22" s="48"/>
      <c r="H22" s="48"/>
      <c r="I22" s="48"/>
      <c r="J22" s="48" t="s">
        <v>297</v>
      </c>
      <c r="K22" s="48"/>
      <c r="L22" s="48"/>
      <c r="M22" s="48"/>
      <c r="N22" s="48"/>
      <c r="O22" s="48"/>
      <c r="P22" s="48"/>
      <c r="Q22" s="48"/>
      <c r="R22" s="48" t="s">
        <v>299</v>
      </c>
      <c r="S22" s="48"/>
      <c r="T22" s="48"/>
      <c r="U22" s="48"/>
      <c r="V22" s="48"/>
      <c r="W22" s="48"/>
      <c r="X22" s="48"/>
      <c r="Y22" s="48"/>
      <c r="Z22" s="48" t="s">
        <v>302</v>
      </c>
      <c r="AA22" s="48"/>
      <c r="AB22" s="48"/>
      <c r="AC22" s="48"/>
      <c r="AD22" s="48"/>
      <c r="AE22" s="48"/>
      <c r="AF22" s="48"/>
      <c r="AG22" s="48"/>
      <c r="AH22" s="48" t="s">
        <v>304</v>
      </c>
      <c r="AI22" s="48"/>
      <c r="AJ22" s="48"/>
      <c r="AK22" s="48"/>
      <c r="AL22" s="48"/>
      <c r="AM22" s="48"/>
      <c r="AN22" s="48"/>
      <c r="AO22" s="48"/>
    </row>
  </sheetData>
  <autoFilter ref="A10:AY10"/>
  <mergeCells>
    <mergeCell ref="A1:AY1"/>
    <mergeCell ref="A3:AY3"/>
    <mergeCell ref="A6:AY6"/>
    <mergeCell ref="A8:A9"/>
    <mergeCell ref="B8:B9"/>
    <mergeCell ref="C8:C9"/>
    <mergeCell ref="D8:D9"/>
    <mergeCell ref="E8:E9"/>
    <mergeCell ref="F8:F9"/>
    <mergeCell ref="G8:G9"/>
    <mergeCell ref="H8:H9"/>
    <mergeCell ref="M8:M9"/>
    <mergeCell ref="P8:P9"/>
    <mergeCell ref="Q8:Q9"/>
    <mergeCell ref="S8:V8"/>
    <mergeCell ref="W8:Z8"/>
    <mergeCell ref="AA8:AA9"/>
    <mergeCell ref="AB8:AB9"/>
    <mergeCell ref="AC8:AC9"/>
    <mergeCell ref="AD8:AD9"/>
    <mergeCell ref="AE8:AE9"/>
    <mergeCell ref="AF8:AF9"/>
    <mergeCell ref="AG8:AG9"/>
    <mergeCell ref="AH8:AJ8"/>
    <mergeCell ref="AK8:AK9"/>
    <mergeCell ref="AL8:AL9"/>
    <mergeCell ref="AM8:AM9"/>
    <mergeCell ref="AN8:AN9"/>
    <mergeCell ref="AO8:AO9"/>
    <mergeCell ref="AP8:AP9"/>
    <mergeCell ref="AQ8:AQ9"/>
    <mergeCell ref="AR8:AR9"/>
    <mergeCell ref="AS8:AS9"/>
    <mergeCell ref="AT8:AT9"/>
    <mergeCell ref="AU8:AU9"/>
    <mergeCell ref="AV8:AV9"/>
    <mergeCell ref="AW8:AW9"/>
    <mergeCell ref="AX8:AX9"/>
    <mergeCell ref="AY8:AY9"/>
    <mergeCell ref="A15:I15"/>
    <mergeCell ref="A21:I21"/>
    <mergeCell ref="A22:I22"/>
    <mergeCell ref="J15:Q15"/>
    <mergeCell ref="J21:Q21"/>
    <mergeCell ref="J22:Q22"/>
    <mergeCell ref="R15:Y15"/>
    <mergeCell ref="R21:Y21"/>
    <mergeCell ref="R22:Y22"/>
    <mergeCell ref="Z15:AG15"/>
    <mergeCell ref="Z21:AG21"/>
    <mergeCell ref="Z22:AG22"/>
    <mergeCell ref="AH15:AO15"/>
    <mergeCell ref="AH21:AO21"/>
    <mergeCell ref="AH22:AO22"/>
  </mergeCell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/>
    <oddFooter>&amp;LHARIAN&amp;RPage &amp;P of &amp;N</oddFooter>
    <evenHeader/>
    <evenFooter/>
    <firstHeader/>
    <firstFooter/>
  </headerFooter>
  <legacyDrawing r:id="rId_comments_vml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TETAP</vt:lpstr>
      <vt:lpstr>KONTRAK</vt:lpstr>
      <vt:lpstr>HARIAN</vt:lpstr>
    </vt:vector>
  </TitlesOfParts>
  <Company>AHSP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AHSP Payroll System</dc:creator>
  <cp:lastModifiedBy>AHSP Payroll System</cp:lastModifiedBy>
  <dcterms:created xsi:type="dcterms:W3CDTF">2026-04-28T11:52:22+07:00</dcterms:created>
  <dcterms:modified xsi:type="dcterms:W3CDTF">2026-04-28T11:52:22+07:00</dcterms:modified>
  <dc:title>Template Payroll PRF-2026-04-2026-04-28</dc:title>
  <dc:description>Export template payroll per status karyawan</dc:description>
  <dc:subject>Template Payroll</dc:subject>
  <cp:keywords/>
  <cp:category/>
</cp:coreProperties>
</file>